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LƯƠNG 2025\LƯƠNG HC. 2025\LUONG THANG 2.2026 GUI ANH NGOC\2. TTTS\"/>
    </mc:Choice>
  </mc:AlternateContent>
  <xr:revisionPtr revIDLastSave="0" documentId="13_ncr:1_{B098AF50-7964-4318-90EB-9F3F73A14BFE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00000000" sheetId="6" state="veryHidden" r:id="rId1"/>
    <sheet name="foxz" sheetId="495" state="veryHidden" r:id="rId2"/>
    <sheet name="T02,26" sheetId="506" r:id="rId3"/>
    <sheet name="XL" sheetId="411" state="hidden" r:id="rId4"/>
    <sheet name="bb tháng 13" sheetId="461" state="hidden" r:id="rId5"/>
    <sheet name="CL&amp; ĐGXLCL " sheetId="424" state="hidden" r:id="rId6"/>
    <sheet name="PPL" sheetId="44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0" localSheetId="6">'[1]PNT-QUOT-#3'!#REF!</definedName>
    <definedName name="\0">'[1]PNT-QUOT-#3'!#REF!</definedName>
    <definedName name="\a" localSheetId="6">'[2]FA-LISTING'!#REF!</definedName>
    <definedName name="\a">'[2]FA-LISTING'!#REF!</definedName>
    <definedName name="\p" localSheetId="6">'[2]FA-LISTING'!#REF!</definedName>
    <definedName name="\p">'[2]FA-LISTING'!#REF!</definedName>
    <definedName name="\z" localSheetId="6">'[1]COAT&amp;WRAP-QIOT-#3'!#REF!</definedName>
    <definedName name="\z">'[1]COAT&amp;WRAP-QIOT-#3'!#REF!</definedName>
    <definedName name="_1">#REF!</definedName>
    <definedName name="_2">#REF!</definedName>
    <definedName name="_3N" localSheetId="6">[3]Tongke!#REF!</definedName>
    <definedName name="_3N">[3]Tongke!#REF!</definedName>
    <definedName name="_A65700" localSheetId="6">'[4]MTO REV.2(ARMOR)'!#REF!</definedName>
    <definedName name="_A65700">'[4]MTO REV.2(ARMOR)'!#REF!</definedName>
    <definedName name="_A65800" localSheetId="6">'[4]MTO REV.2(ARMOR)'!#REF!</definedName>
    <definedName name="_A65800">'[4]MTO REV.2(ARMOR)'!#REF!</definedName>
    <definedName name="_A66000" localSheetId="6">'[4]MTO REV.2(ARMOR)'!#REF!</definedName>
    <definedName name="_A66000">'[4]MTO REV.2(ARMOR)'!#REF!</definedName>
    <definedName name="_A67000" localSheetId="6">'[4]MTO REV.2(ARMOR)'!#REF!</definedName>
    <definedName name="_A67000">'[4]MTO REV.2(ARMOR)'!#REF!</definedName>
    <definedName name="_A68000" localSheetId="6">'[4]MTO REV.2(ARMOR)'!#REF!</definedName>
    <definedName name="_A68000">'[4]MTO REV.2(ARMOR)'!#REF!</definedName>
    <definedName name="_A70000" localSheetId="6">'[4]MTO REV.2(ARMOR)'!#REF!</definedName>
    <definedName name="_A70000">'[4]MTO REV.2(ARMOR)'!#REF!</definedName>
    <definedName name="_A75000" localSheetId="6">'[4]MTO REV.2(ARMOR)'!#REF!</definedName>
    <definedName name="_A75000">'[4]MTO REV.2(ARMOR)'!#REF!</definedName>
    <definedName name="_A85000" localSheetId="6">'[4]MTO REV.2(ARMOR)'!#REF!</definedName>
    <definedName name="_A85000">'[4]MTO REV.2(ARMOR)'!#REF!</definedName>
    <definedName name="_abb91" localSheetId="6">[5]chitimc!#REF!</definedName>
    <definedName name="_abb91">[5]chitimc!#REF!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CT250" localSheetId="6">'[6]dongia (2)'!#REF!</definedName>
    <definedName name="_CT250">'[6]dongia (2)'!#REF!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CT1">'[7]He so'!$A$6</definedName>
    <definedName name="_ddn400">#REF!</definedName>
    <definedName name="_ddn600">#REF!</definedName>
    <definedName name="_dgt100" localSheetId="6">'[6]dongia (2)'!#REF!</definedName>
    <definedName name="_dgt100">'[6]dongia (2)'!#REF!</definedName>
    <definedName name="_Fill" hidden="1">#REF!</definedName>
    <definedName name="_xlnm._FilterDatabase" hidden="1">#REF!</definedName>
    <definedName name="_GID1">'[6]LKVL-CK-HT-GD1'!$A$4</definedName>
    <definedName name="_Goi8" hidden="1">{"'Sheet1'!$L$16"}</definedName>
    <definedName name="_MAC12">#REF!</definedName>
    <definedName name="_MAC46">#REF!</definedName>
    <definedName name="_NCL100" localSheetId="6">#REF!</definedName>
    <definedName name="_NCL100">#REF!</definedName>
    <definedName name="_NCL200" localSheetId="6">#REF!</definedName>
    <definedName name="_NCL200">#REF!</definedName>
    <definedName name="_NCL250" localSheetId="6">#REF!</definedName>
    <definedName name="_NCL250">#REF!</definedName>
    <definedName name="_NET2">#REF!</definedName>
    <definedName name="_nin190" localSheetId="6">#REF!</definedName>
    <definedName name="_nin190">#REF!</definedName>
    <definedName name="_Order1" hidden="1">255</definedName>
    <definedName name="_Order2" hidden="1">255</definedName>
    <definedName name="_oto10" localSheetId="6">[8]VL!#REF!</definedName>
    <definedName name="_oto10">[8]VL!#REF!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sat12" localSheetId="6">'[9]Bang chiet tinh TBA'!#REF!</definedName>
    <definedName name="_sat12">'[9]Bang chiet tinh TBA'!#REF!</definedName>
    <definedName name="_Sat27" localSheetId="6">'[9]Chiet tinh DZ 22'!#REF!</definedName>
    <definedName name="_Sat27">'[9]Chiet tinh DZ 22'!#REF!</definedName>
    <definedName name="_Sat6" localSheetId="6">'[9]Chiet tinh DZ 22'!#REF!</definedName>
    <definedName name="_Sat6">'[9]Chiet tinh DZ 22'!#REF!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 localSheetId="6">#REF!</definedName>
    <definedName name="_SN3">#REF!</definedName>
    <definedName name="_Sort" localSheetId="6" hidden="1">#REF!</definedName>
    <definedName name="_Sort" hidden="1">#REF!</definedName>
    <definedName name="_tct3">[10]gVL!$N$18</definedName>
    <definedName name="_tct5">[10]gVL!$N$19</definedName>
    <definedName name="_th100" localSheetId="6">'[6]dongia (2)'!#REF!</definedName>
    <definedName name="_th100">'[6]dongia (2)'!#REF!</definedName>
    <definedName name="_TH160" localSheetId="6">'[6]dongia (2)'!#REF!</definedName>
    <definedName name="_TH160">'[6]dongia (2)'!#REF!</definedName>
    <definedName name="_tk1">[11]Tongke!$B$6:$U$207</definedName>
    <definedName name="_TL1">#REF!</definedName>
    <definedName name="_TL2">#REF!</definedName>
    <definedName name="_TL3" localSheetId="6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250" localSheetId="6">'[6]dongia (2)'!#REF!</definedName>
    <definedName name="_TR250">'[6]dongia (2)'!#REF!</definedName>
    <definedName name="_tr375" localSheetId="6">[6]giathanh1!#REF!</definedName>
    <definedName name="_tr375">[6]giathanh1!#REF!</definedName>
    <definedName name="_tz593" localSheetId="6">#REF!</definedName>
    <definedName name="_tz593">#REF!</definedName>
    <definedName name="_VL100" localSheetId="6">#REF!</definedName>
    <definedName name="_VL100">#REF!</definedName>
    <definedName name="_VL200" localSheetId="6">#REF!</definedName>
    <definedName name="_VL200">#REF!</definedName>
    <definedName name="_VL250" localSheetId="6">#REF!</definedName>
    <definedName name="_VL250">#REF!</definedName>
    <definedName name="A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A" localSheetId="6">'[12]MTL$-INTER'!#REF!</definedName>
    <definedName name="AAA">'[12]MTL$-INTER'!#REF!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æ76" localSheetId="6">[13]chitiet!#REF!</definedName>
    <definedName name="æ76">[13]chitiet!#REF!</definedName>
    <definedName name="ag142X42" localSheetId="6">[5]chitimc!#REF!</definedName>
    <definedName name="ag142X42">[5]chitimc!#REF!</definedName>
    <definedName name="ag15F80">#REF!</definedName>
    <definedName name="ag267N59" localSheetId="6">[5]chitimc!#REF!</definedName>
    <definedName name="ag267N59">[5]chitimc!#REF!</definedName>
    <definedName name="amiang" localSheetId="6">[14]gvl!#REF!</definedName>
    <definedName name="amiang">[14]gvl!#REF!</definedName>
    <definedName name="anscount" hidden="1">8</definedName>
    <definedName name="B" localSheetId="6">'[1]PNT-QUOT-#3'!#REF!</definedName>
    <definedName name="B">'[1]PNT-QUOT-#3'!#REF!</definedName>
    <definedName name="b_240" localSheetId="6">'[6]THPDMoi  (2)'!#REF!</definedName>
    <definedName name="b_240">'[6]THPDMoi  (2)'!#REF!</definedName>
    <definedName name="b_280" localSheetId="6">'[6]THPDMoi  (2)'!#REF!</definedName>
    <definedName name="b_280">'[6]THPDMoi  (2)'!#REF!</definedName>
    <definedName name="b_320" localSheetId="6">'[6]THPDMoi  (2)'!#REF!</definedName>
    <definedName name="b_320">'[6]THPDMoi  (2)'!#REF!</definedName>
    <definedName name="B_Isc">#REF!</definedName>
    <definedName name="Bang_cly">#REF!</definedName>
    <definedName name="Bang_CVC">#REF!</definedName>
    <definedName name="bang_gia">#REF!</definedName>
    <definedName name="Bang_travl">#REF!</definedName>
    <definedName name="bangchu">#REF!</definedName>
    <definedName name="bangciti" localSheetId="6">'[6]dongia (2)'!#REF!</definedName>
    <definedName name="bangciti">'[6]dongia (2)'!#REF!</definedName>
    <definedName name="BC" hidden="1">{"'Sheet1'!$L$16"}</definedName>
    <definedName name="BCDThu">[15]gVL!$N$15</definedName>
    <definedName name="bd">[10]gVL!$N$12</definedName>
    <definedName name="bdht15nc" localSheetId="6">[6]gtrinh!#REF!</definedName>
    <definedName name="bdht15nc">[6]gtrinh!#REF!</definedName>
    <definedName name="bdht15vl" localSheetId="6">[6]gtrinh!#REF!</definedName>
    <definedName name="bdht15vl">[6]gtrinh!#REF!</definedName>
    <definedName name="bdht25nc" localSheetId="6">[6]gtrinh!#REF!</definedName>
    <definedName name="bdht25nc">[6]gtrinh!#REF!</definedName>
    <definedName name="bdht25vl" localSheetId="6">[6]gtrinh!#REF!</definedName>
    <definedName name="bdht25vl">[6]gtrinh!#REF!</definedName>
    <definedName name="bdht325nc" localSheetId="6">[6]gtrinh!#REF!</definedName>
    <definedName name="bdht325nc">[6]gtrinh!#REF!</definedName>
    <definedName name="bdht325vl" localSheetId="6">[6]gtrinh!#REF!</definedName>
    <definedName name="bdht325vl">[6]gtrinh!#REF!</definedName>
    <definedName name="bengam">#REF!</definedName>
    <definedName name="benuoc">#REF!</definedName>
    <definedName name="BL">"$A$1:$f$11"</definedName>
    <definedName name="BLDG" localSheetId="6">'[2]FA-LISTING'!#REF!</definedName>
    <definedName name="BLDG">'[2]FA-LISTING'!#REF!</definedName>
    <definedName name="BLDGIMP" localSheetId="6">'[2]FA-LISTING'!#REF!</definedName>
    <definedName name="BLDGIMP">'[2]FA-LISTING'!#REF!</definedName>
    <definedName name="BLDGREV" localSheetId="6">'[2]FA-LISTING'!#REF!</definedName>
    <definedName name="BLDGREV">'[2]FA-LISTING'!#REF!</definedName>
    <definedName name="BOQ">#REF!</definedName>
    <definedName name="BT" hidden="1">{"'Sheet1'!$L$16"}</definedName>
    <definedName name="btai">[10]gVL!$N$49</definedName>
    <definedName name="buoc" localSheetId="6">'[9]Chiet tinh DZ 22'!#REF!</definedName>
    <definedName name="buoc">'[9]Chiet tinh DZ 22'!#REF!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 localSheetId="6">[16]Truot_nen!#REF!</definedName>
    <definedName name="c_">[16]Truot_nen!#REF!</definedName>
    <definedName name="CABLE2">'[17]MTO REV.0'!$A$1:$Q$570</definedName>
    <definedName name="CANDOI">[18]CANDOI_CT!$A$6:$H$26</definedName>
    <definedName name="cao">#REF!</definedName>
    <definedName name="CAPDAT" localSheetId="6">[6]phuluc1!#REF!</definedName>
    <definedName name="CAPDAT">[6]phuluc1!#REF!</definedName>
    <definedName name="cc">[10]gVL!$N$38</definedName>
    <definedName name="CCS" localSheetId="6">#REF!</definedName>
    <definedName name="CCS">#REF!</definedName>
    <definedName name="cd">[10]gVL!$N$15</definedName>
    <definedName name="CDD" localSheetId="6">#REF!</definedName>
    <definedName name="CDD">#REF!</definedName>
    <definedName name="CDDD" localSheetId="6">'[6]THPDMoi  (2)'!#REF!</definedName>
    <definedName name="CDDD">'[6]THPDMoi  (2)'!#REF!</definedName>
    <definedName name="cddd1p">'[6]TONG HOP VL-NC'!$C$3</definedName>
    <definedName name="cddd3p">'[6]TONG HOP VL-NC'!$C$2</definedName>
    <definedName name="cgionc" localSheetId="6">'[6]lam-moi'!#REF!</definedName>
    <definedName name="cgionc">'[6]lam-moi'!#REF!</definedName>
    <definedName name="cgiovl" localSheetId="6">'[6]lam-moi'!#REF!</definedName>
    <definedName name="cgiovl">'[6]lam-moi'!#REF!</definedName>
    <definedName name="CH" localSheetId="6">[8]TN!#REF!</definedName>
    <definedName name="CH">[8]TN!#REF!</definedName>
    <definedName name="chhtnc" localSheetId="6">'[6]lam-moi'!#REF!</definedName>
    <definedName name="chhtnc">'[6]lam-moi'!#REF!</definedName>
    <definedName name="chhtvl" localSheetId="6">'[6]lam-moi'!#REF!</definedName>
    <definedName name="chhtvl">'[6]lam-moi'!#REF!</definedName>
    <definedName name="chnc" localSheetId="6">'[6]lam-moi'!#REF!</definedName>
    <definedName name="chnc">'[6]lam-moi'!#REF!</definedName>
    <definedName name="Chu" localSheetId="6">[8]ND!#REF!</definedName>
    <definedName name="Chu">[8]ND!#REF!</definedName>
    <definedName name="chvl" localSheetId="6">'[6]lam-moi'!#REF!</definedName>
    <definedName name="chvl">'[6]lam-moi'!#REF!</definedName>
    <definedName name="citidd" localSheetId="6">'[6]dongia (2)'!#REF!</definedName>
    <definedName name="citidd">'[6]dongia (2)'!#REF!</definedName>
    <definedName name="CK">#REF!</definedName>
    <definedName name="cknc" localSheetId="6">'[6]lam-moi'!#REF!</definedName>
    <definedName name="cknc">'[6]lam-moi'!#REF!</definedName>
    <definedName name="ckvl" localSheetId="6">'[6]lam-moi'!#REF!</definedName>
    <definedName name="ckvl">'[6]lam-moi'!#REF!</definedName>
    <definedName name="clvc1">[6]chitiet!$D$3</definedName>
    <definedName name="CLVC3">0.1</definedName>
    <definedName name="CLVCTB">#REF!</definedName>
    <definedName name="cly" localSheetId="6">[19]chitimc!#REF!</definedName>
    <definedName name="cly">[19]chitimc!#REF!</definedName>
    <definedName name="CN3p">'[6]TONGKE3p '!$X$295</definedName>
    <definedName name="Co">#REF!</definedName>
    <definedName name="COAT" localSheetId="6">'[1]PNT-QUOT-#3'!#REF!</definedName>
    <definedName name="COAT">'[1]PNT-QUOT-#3'!#REF!</definedName>
    <definedName name="coc">[10]gVL!$N$25</definedName>
    <definedName name="cocbtct">#REF!</definedName>
    <definedName name="cocot">#REF!</definedName>
    <definedName name="cocott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 localSheetId="6">'[2]FA-LISTING'!#REF!</definedName>
    <definedName name="COMP">'[2]FA-LISTING'!#REF!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g1x15" localSheetId="6">[6]giathanh1!#REF!</definedName>
    <definedName name="cong1x15">[6]giathanh1!#REF!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[20]gVL!$Q$64</definedName>
    <definedName name="Cot_thep">[21]Du_lieu!$C$19</definedName>
    <definedName name="cottron">#REF!</definedName>
    <definedName name="cotvuong">#REF!</definedName>
    <definedName name="COVER">#REF!</definedName>
    <definedName name="cpd">[22]gVL!$Q$20</definedName>
    <definedName name="cpdd">[10]gVL!$N$17</definedName>
    <definedName name="cpdd2">[23]gVL!$P$19</definedName>
    <definedName name="CPVC100">#REF!</definedName>
    <definedName name="CPVC1KM">'[6]TH VL, NC, DDHT Thanhphuoc'!$J$19</definedName>
    <definedName name="CPVCDN">'[6]#REF'!$K$33</definedName>
    <definedName name="CRD">#REF!</definedName>
    <definedName name="CRITINST">#REF!</definedName>
    <definedName name="CRITPURC">#REF!</definedName>
    <definedName name="CRS">#REF!</definedName>
    <definedName name="CS" localSheetId="6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">[24]BangkeNX!$D$4:$D$1067</definedName>
    <definedName name="cti3x15" localSheetId="6">[6]giathanh1!#REF!</definedName>
    <definedName name="cti3x15">[6]giathanh1!#REF!</definedName>
    <definedName name="ctiep">#REF!</definedName>
    <definedName name="cto" localSheetId="6">[25]THCT!#REF!</definedName>
    <definedName name="cto">[25]THCT!#REF!</definedName>
    <definedName name="cu_ly_1">'[26]tra-vat-lieu'!$A$219:$A$319</definedName>
    <definedName name="cui">[10]gVL!$N$39</definedName>
    <definedName name="culy1" localSheetId="6">[6]DONGIA!#REF!</definedName>
    <definedName name="culy1">[6]DONGIA!#REF!</definedName>
    <definedName name="culy2" localSheetId="6">[6]DONGIA!#REF!</definedName>
    <definedName name="culy2">[6]DONGIA!#REF!</definedName>
    <definedName name="culy3" localSheetId="6">[6]DONGIA!#REF!</definedName>
    <definedName name="culy3">[6]DONGIA!#REF!</definedName>
    <definedName name="culy4" localSheetId="6">[6]DONGIA!#REF!</definedName>
    <definedName name="culy4">[6]DONGIA!#REF!</definedName>
    <definedName name="culy5" localSheetId="6">[6]DONGIA!#REF!</definedName>
    <definedName name="culy5">[6]DONGIA!#REF!</definedName>
    <definedName name="cuoc" localSheetId="6">[6]DONGIA!#REF!</definedName>
    <definedName name="cuoc">[6]DONGIA!#REF!</definedName>
    <definedName name="Cuoc_vc_1">'[26]tra-vat-lieu'!$B$219:$G$319</definedName>
    <definedName name="cv">[27]gvl!$N$17</definedName>
    <definedName name="cx">#REF!</definedName>
    <definedName name="cxhtnc" localSheetId="6">'[6]lam-moi'!#REF!</definedName>
    <definedName name="cxhtnc">'[6]lam-moi'!#REF!</definedName>
    <definedName name="cxhtvl" localSheetId="6">'[6]lam-moi'!#REF!</definedName>
    <definedName name="cxhtvl">'[6]lam-moi'!#REF!</definedName>
    <definedName name="cxnc" localSheetId="6">'[6]lam-moi'!#REF!</definedName>
    <definedName name="cxnc">'[6]lam-moi'!#REF!</definedName>
    <definedName name="cxvl" localSheetId="6">'[6]lam-moi'!#REF!</definedName>
    <definedName name="cxvl">'[6]lam-moi'!#REF!</definedName>
    <definedName name="cxxnc" localSheetId="6">'[6]lam-moi'!#REF!</definedName>
    <definedName name="cxxnc">'[6]lam-moi'!#REF!</definedName>
    <definedName name="cxxvl" localSheetId="6">'[6]lam-moi'!#REF!</definedName>
    <definedName name="cxxvl">'[6]lam-moi'!#REF!</definedName>
    <definedName name="D_Gia">'[28]Don gia'!$A$3:$F$240</definedName>
    <definedName name="D1x49" localSheetId="6">[5]chitimc!#REF!</definedName>
    <definedName name="D1x49">[5]chitimc!#REF!</definedName>
    <definedName name="D1x49x49" localSheetId="6">[5]chitimc!#REF!</definedName>
    <definedName name="D1x49x49">[5]chitimc!#REF!</definedName>
    <definedName name="d24nc" localSheetId="6">'[6]lam-moi'!#REF!</definedName>
    <definedName name="d24nc">'[6]lam-moi'!#REF!</definedName>
    <definedName name="d24vl" localSheetId="6">'[6]lam-moi'!#REF!</definedName>
    <definedName name="d24vl">'[6]lam-moi'!#REF!</definedName>
    <definedName name="da0.5x1" localSheetId="6">[29]ctbetong!#REF!</definedName>
    <definedName name="da0.5x1">[29]ctbetong!#REF!</definedName>
    <definedName name="dam">#REF!</definedName>
    <definedName name="danducsan">#REF!</definedName>
    <definedName name="_xlnm.Database" localSheetId="6">#REF!</definedName>
    <definedName name="_xlnm.Database">#REF!</definedName>
    <definedName name="DataFilter" localSheetId="6">[30]!DataFilter</definedName>
    <definedName name="DataFilter">[30]!DataFilter</definedName>
    <definedName name="DataSort" localSheetId="6">[30]!DataSort</definedName>
    <definedName name="DataSort">[30]!DataSort</definedName>
    <definedName name="db">[14]gvl!$Q$67</definedName>
    <definedName name="dcc">[22]gVL!$Q$50</definedName>
    <definedName name="dcl">[10]gVL!$N$32</definedName>
    <definedName name="DD" localSheetId="6">#REF!</definedName>
    <definedName name="DD">#REF!</definedName>
    <definedName name="dd0.5x1">[22]gVL!$Q$10</definedName>
    <definedName name="dd1pnc">[6]chitiet!$G$404</definedName>
    <definedName name="dd1pvl">[6]chitiet!$G$383</definedName>
    <definedName name="dd1x2">[27]gvl!$N$9</definedName>
    <definedName name="dd2x4">[22]gVL!$Q$12</definedName>
    <definedName name="dd3pctnc" localSheetId="6">'[6]lam-moi'!#REF!</definedName>
    <definedName name="dd3pctnc">'[6]lam-moi'!#REF!</definedName>
    <definedName name="dd3pctvl" localSheetId="6">'[6]lam-moi'!#REF!</definedName>
    <definedName name="dd3pctvl">'[6]lam-moi'!#REF!</definedName>
    <definedName name="dd3plmvl" localSheetId="6">'[6]lam-moi'!#REF!</definedName>
    <definedName name="dd3plmvl">'[6]lam-moi'!#REF!</definedName>
    <definedName name="dd3pnc" localSheetId="6">'[6]lam-moi'!#REF!</definedName>
    <definedName name="dd3pnc">'[6]lam-moi'!#REF!</definedName>
    <definedName name="dd3pvl" localSheetId="6">'[6]lam-moi'!#REF!</definedName>
    <definedName name="dd3pvl">'[6]lam-moi'!#REF!</definedName>
    <definedName name="dd4x6">[10]gVL!$N$10</definedName>
    <definedName name="dday">[10]gVL!$N$48</definedName>
    <definedName name="ddhtnc" localSheetId="6">'[6]lam-moi'!#REF!</definedName>
    <definedName name="ddhtnc">'[6]lam-moi'!#REF!</definedName>
    <definedName name="ddhtvl" localSheetId="6">'[6]lam-moi'!#REF!</definedName>
    <definedName name="ddhtvl">'[6]lam-moi'!#REF!</definedName>
    <definedName name="ddia">[10]gVL!$N$41</definedName>
    <definedName name="ddien">[22]gVL!$Q$51</definedName>
    <definedName name="ddt2nc" localSheetId="6">[6]gtrinh!#REF!</definedName>
    <definedName name="ddt2nc">[6]gtrinh!#REF!</definedName>
    <definedName name="ddt2vl" localSheetId="6">[6]gtrinh!#REF!</definedName>
    <definedName name="ddt2vl">[6]gtrinh!#REF!</definedName>
    <definedName name="ddtd3pnc" localSheetId="6">'[6]thao-go'!#REF!</definedName>
    <definedName name="ddtd3pnc">'[6]thao-go'!#REF!</definedName>
    <definedName name="ddtt1pnc" localSheetId="6">[6]gtrinh!#REF!</definedName>
    <definedName name="ddtt1pnc">[6]gtrinh!#REF!</definedName>
    <definedName name="ddtt1pvl" localSheetId="6">[6]gtrinh!#REF!</definedName>
    <definedName name="ddtt1pvl">[6]gtrinh!#REF!</definedName>
    <definedName name="ddtt3pnc" localSheetId="6">[6]gtrinh!#REF!</definedName>
    <definedName name="ddtt3pnc">[6]gtrinh!#REF!</definedName>
    <definedName name="ddtt3pvl" localSheetId="6">[6]gtrinh!#REF!</definedName>
    <definedName name="ddtt3pvl">[6]gtrinh!#REF!</definedName>
    <definedName name="den_bu">#REF!</definedName>
    <definedName name="DG">'[28]Don gia'!$B$3:$G$195</definedName>
    <definedName name="DGCTI592" localSheetId="6">[31]DTXL!#REF!</definedName>
    <definedName name="DGCTI592">[31]DTXL!#REF!</definedName>
    <definedName name="DGM">[6]DONGIA!$A$453:$F$459</definedName>
    <definedName name="dgnc">#REF!</definedName>
    <definedName name="DGTH" localSheetId="6">[6]DONGIA!#REF!</definedName>
    <definedName name="DGTH">[6]DONGIA!#REF!</definedName>
    <definedName name="DGTH1">[6]DONGIA!$A$414:$G$452</definedName>
    <definedName name="dgth2">[6]DONGIA!$A$414:$G$439</definedName>
    <definedName name="DGTR">[6]DONGIA!$A$472:$I$521</definedName>
    <definedName name="dgvl">#REF!</definedName>
    <definedName name="DGVL1">[6]DONGIA!$A$5:$F$235</definedName>
    <definedName name="DGVT">'[6]DON GIA'!$C$5:$G$137</definedName>
    <definedName name="dh">[10]gVL!$N$11</definedName>
    <definedName name="dientichck">#REF!</definedName>
    <definedName name="DKDThu">[15]gVL!$N$25</definedName>
    <definedName name="DL15HT" localSheetId="6">'[6]TONGKE-HT'!#REF!</definedName>
    <definedName name="DL15HT">'[6]TONGKE-HT'!#REF!</definedName>
    <definedName name="DL16HT" localSheetId="6">'[6]TONGKE-HT'!#REF!</definedName>
    <definedName name="DL16HT">'[6]TONGKE-HT'!#REF!</definedName>
    <definedName name="DL19HT" localSheetId="6">'[6]TONGKE-HT'!#REF!</definedName>
    <definedName name="DL19HT">'[6]TONGKE-HT'!#REF!</definedName>
    <definedName name="DL20HT" localSheetId="6">'[6]TONGKE-HT'!#REF!</definedName>
    <definedName name="DL20HT">'[6]TONGKE-HT'!#REF!</definedName>
    <definedName name="dmz">[22]gVL!$Q$45</definedName>
    <definedName name="dno">[22]gVL!$Q$49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{"KL cong Tien Hung.xls","Sheet1"}</definedName>
    <definedName name="dongia">#REF!</definedName>
    <definedName name="dongia1">[6]DG!$A$4:$H$606</definedName>
    <definedName name="ds1pnc">#REF!</definedName>
    <definedName name="ds1pvl">#REF!</definedName>
    <definedName name="ds3pnc" localSheetId="6">#REF!</definedName>
    <definedName name="ds3pnc">#REF!</definedName>
    <definedName name="ds3pvl" localSheetId="6">#REF!</definedName>
    <definedName name="ds3pvl">#REF!</definedName>
    <definedName name="dsct3pnc" localSheetId="6">'[6]#REF'!#REF!</definedName>
    <definedName name="dsct3pnc">'[6]#REF'!#REF!</definedName>
    <definedName name="dsct3pvl" localSheetId="6">'[6]#REF'!#REF!</definedName>
    <definedName name="dsct3pvl">'[6]#REF'!#REF!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ong04" localSheetId="6">'[25]THDZ0,4'!#REF!</definedName>
    <definedName name="duong04">'[25]THDZ0,4'!#REF!</definedName>
    <definedName name="duong1" localSheetId="6">[6]DONGIA!#REF!</definedName>
    <definedName name="duong1">[6]DONGIA!#REF!</definedName>
    <definedName name="duong2" localSheetId="6">[6]DONGIA!#REF!</definedName>
    <definedName name="duong2">[6]DONGIA!#REF!</definedName>
    <definedName name="duong3" localSheetId="6">[6]DONGIA!#REF!</definedName>
    <definedName name="duong3">[6]DONGIA!#REF!</definedName>
    <definedName name="duong35" localSheetId="6">'[25]TH DZ35'!#REF!</definedName>
    <definedName name="duong35">'[25]TH DZ35'!#REF!</definedName>
    <definedName name="duong4" localSheetId="6">[6]DONGIA!#REF!</definedName>
    <definedName name="duong4">[6]DONGIA!#REF!</definedName>
    <definedName name="duong5" localSheetId="6">[6]DONGIA!#REF!</definedName>
    <definedName name="duong5">[6]DONGIA!#REF!</definedName>
    <definedName name="dztramtt" localSheetId="6">[32]chitimc!#REF!</definedName>
    <definedName name="dztramtt">[32]chitimc!#REF!</definedName>
    <definedName name="e" localSheetId="6">[16]Truot_nen!#REF!</definedName>
    <definedName name="e">[16]Truot_nen!#REF!</definedName>
    <definedName name="ë" localSheetId="6">[13]chitiet!#REF!</definedName>
    <definedName name="ë">[13]chitiet!#REF!</definedName>
    <definedName name="ë74" localSheetId="6">[13]chitiet!#REF!</definedName>
    <definedName name="ë74">[13]chitiet!#REF!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 localSheetId="6">#REF!</definedName>
    <definedName name="f">#REF!</definedName>
    <definedName name="f82E46" localSheetId="6">#REF!</definedName>
    <definedName name="f82E46">#REF!</definedName>
    <definedName name="f92F56" localSheetId="6">#REF!</definedName>
    <definedName name="f92F56">#REF!</definedName>
    <definedName name="FC_TOTAL" localSheetId="6">#REF!</definedName>
    <definedName name="FC_TOTAL">#REF!</definedName>
    <definedName name="FC5_total" localSheetId="6">#REF!</definedName>
    <definedName name="FC5_total">#REF!</definedName>
    <definedName name="FC6_total">#REF!</definedName>
    <definedName name="FF" localSheetId="6">'[2]FA-LISTING'!#REF!</definedName>
    <definedName name="FF">'[2]FA-LISTING'!#REF!</definedName>
    <definedName name="FORK" localSheetId="6">'[2]FA-LISTING'!#REF!</definedName>
    <definedName name="FORK">'[2]FA-LISTING'!#REF!</definedName>
    <definedName name="FP" localSheetId="6">'[1]COAT&amp;WRAP-QIOT-#3'!#REF!</definedName>
    <definedName name="FP">'[1]COAT&amp;WRAP-QIOT-#3'!#REF!</definedName>
    <definedName name="g" localSheetId="6">'[33]DG '!#REF!</definedName>
    <definedName name="g">'[33]DG '!#REF!</definedName>
    <definedName name="g40g40" localSheetId="6">[34]tuong!#REF!</definedName>
    <definedName name="g40g40">[34]tuong!#REF!</definedName>
    <definedName name="gachllatnen30x30" localSheetId="6">'[35]Gia vat tu'!#REF!</definedName>
    <definedName name="gachllatnen30x30">'[35]Gia vat tu'!#REF!</definedName>
    <definedName name="gachllatnen40x40" localSheetId="6">'[35]Gia vat tu'!#REF!</definedName>
    <definedName name="gachllatnen40x40">'[35]Gia vat tu'!#REF!</definedName>
    <definedName name="gachllatnen50x50" localSheetId="6">'[35]Gia vat tu'!#REF!</definedName>
    <definedName name="gachllatnen50x50">'[35]Gia vat tu'!#REF!</definedName>
    <definedName name="gc">[36]gvl!$N$28</definedName>
    <definedName name="gd">[10]gVL!$N$29</definedName>
    <definedName name="Gia_tien">#REF!</definedName>
    <definedName name="gia_tien_BTN">#REF!</definedName>
    <definedName name="Giaban">[24]BangkeNX!$N$4:$N$1067</definedName>
    <definedName name="gl3p">#REF!</definedName>
    <definedName name="GoBack" localSheetId="6">[30]Sheet1!GoBack</definedName>
    <definedName name="GoBack">[30]Sheet1!GoBack</definedName>
    <definedName name="GPT_GROUNDING_PT" localSheetId="6">'[37]NEW-PANEL'!#REF!</definedName>
    <definedName name="GPT_GROUNDING_PT">'[37]NEW-PANEL'!#REF!</definedName>
    <definedName name="GTXL">#REF!</definedName>
    <definedName name="gv">[10]gVL!$N$22</definedName>
    <definedName name="gvl">[38]GVL!$A$6:$F$131</definedName>
    <definedName name="h" hidden="1">{"'Sheet1'!$L$16"}</definedName>
    <definedName name="ha">#REF!</definedName>
    <definedName name="Heä_soá_laép_xaø_H">1.7</definedName>
    <definedName name="heä_soá_sình_laày">#REF!</definedName>
    <definedName name="HH">#REF!</definedName>
    <definedName name="HH15HT" localSheetId="6">'[6]TONGKE-HT'!#REF!</definedName>
    <definedName name="HH15HT">'[6]TONGKE-HT'!#REF!</definedName>
    <definedName name="HH16HT" localSheetId="6">'[6]TONGKE-HT'!#REF!</definedName>
    <definedName name="HH16HT">'[6]TONGKE-HT'!#REF!</definedName>
    <definedName name="HH19HT" localSheetId="6">'[6]TONGKE-HT'!#REF!</definedName>
    <definedName name="HH19HT">'[6]TONGKE-HT'!#REF!</definedName>
    <definedName name="HH20HT" localSheetId="6">'[6]TONGKE-HT'!#REF!</definedName>
    <definedName name="HH20HT">'[6]TONGKE-HT'!#REF!</definedName>
    <definedName name="hhh" localSheetId="6">'[1]PNT-QUOT-#3'!#REF!</definedName>
    <definedName name="hhh">'[1]PNT-QUOT-#3'!#REF!</definedName>
    <definedName name="hien">#REF!</definedName>
    <definedName name="hnc" localSheetId="6">'[39]DG-Don vi'!#REF!</definedName>
    <definedName name="hnc">'[39]DG-Don vi'!#REF!</definedName>
    <definedName name="HOME_MANP">#REF!</definedName>
    <definedName name="HOMEOFFICE_COST">#REF!</definedName>
    <definedName name="HSCT3">0.1</definedName>
    <definedName name="hsdc1">#REF!</definedName>
    <definedName name="HSDD" localSheetId="6">[6]phuluc1!#REF!</definedName>
    <definedName name="HSDD">[6]phuluc1!#REF!</definedName>
    <definedName name="HSDN">2.5</definedName>
    <definedName name="HSHH">#REF!</definedName>
    <definedName name="HSHHUT">#REF!</definedName>
    <definedName name="hskhac" localSheetId="6">'[39]DG-Don vi'!#REF!</definedName>
    <definedName name="hskhac">'[39]DG-Don vi'!#REF!</definedName>
    <definedName name="hskk1">[6]chitiet!$D$4</definedName>
    <definedName name="HSNC">[21]Du_lieu!$C$6</definedName>
    <definedName name="HSSL">#REF!</definedName>
    <definedName name="HSVC1">#REF!</definedName>
    <definedName name="HSVC2">#REF!</definedName>
    <definedName name="HSVC3" localSheetId="6">#REF!</definedName>
    <definedName name="HSVC3">#REF!</definedName>
    <definedName name="ht25nc" localSheetId="6">'[6]lam-moi'!#REF!</definedName>
    <definedName name="ht25nc">'[6]lam-moi'!#REF!</definedName>
    <definedName name="ht25vl" localSheetId="6">'[6]lam-moi'!#REF!</definedName>
    <definedName name="ht25vl">'[6]lam-moi'!#REF!</definedName>
    <definedName name="ht325nc" localSheetId="6">'[6]lam-moi'!#REF!</definedName>
    <definedName name="ht325nc">'[6]lam-moi'!#REF!</definedName>
    <definedName name="ht325vl" localSheetId="6">'[6]lam-moi'!#REF!</definedName>
    <definedName name="ht325vl">'[6]lam-moi'!#REF!</definedName>
    <definedName name="ht37k" localSheetId="6">'[6]lam-moi'!#REF!</definedName>
    <definedName name="ht37k">'[6]lam-moi'!#REF!</definedName>
    <definedName name="ht37nc" localSheetId="6">'[6]lam-moi'!#REF!</definedName>
    <definedName name="ht37nc">'[6]lam-moi'!#REF!</definedName>
    <definedName name="ht50nc" localSheetId="6">'[6]lam-moi'!#REF!</definedName>
    <definedName name="ht50nc">'[6]lam-moi'!#REF!</definedName>
    <definedName name="ht50vl" localSheetId="6">'[6]lam-moi'!#REF!</definedName>
    <definedName name="ht50vl">'[6]lam-moi'!#REF!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6">#REF!</definedName>
    <definedName name="HTNC">#REF!</definedName>
    <definedName name="HTVL" localSheetId="6">#REF!</definedName>
    <definedName name="HTVL">#REF!</definedName>
    <definedName name="huy" hidden="1">{"'Sheet1'!$L$16"}</definedName>
    <definedName name="I">#REF!</definedName>
    <definedName name="I2É6" localSheetId="6">[5]chitimc!#REF!</definedName>
    <definedName name="I2É6">[5]chitimc!#REF!</definedName>
    <definedName name="IDLAB_COST">#REF!</definedName>
    <definedName name="INDMANP">#REF!</definedName>
    <definedName name="IO" localSheetId="6">'[1]COAT&amp;WRAP-QIOT-#3'!#REF!</definedName>
    <definedName name="IO">'[1]COAT&amp;WRAP-QIOT-#3'!#REF!</definedName>
    <definedName name="j">#REF!</definedName>
    <definedName name="j356C8">#REF!</definedName>
    <definedName name="k">#REF!</definedName>
    <definedName name="k2b" localSheetId="6">'[6]THPDMoi  (2)'!#REF!</definedName>
    <definedName name="k2b">'[6]THPDMoi  (2)'!#REF!</definedName>
    <definedName name="kcong">#REF!</definedName>
    <definedName name="KCThep" hidden="1">{"'Sheet1'!$L$16"}</definedName>
    <definedName name="khoa">[40]XL4Poppy!$C$9</definedName>
    <definedName name="kldd1p" localSheetId="6">'[6]#REF'!#REF!</definedName>
    <definedName name="kldd1p">'[6]#REF'!#REF!</definedName>
    <definedName name="kldd3p" localSheetId="6">'[6]lam-moi'!#REF!</definedName>
    <definedName name="kldd3p">'[6]lam-moi'!#REF!</definedName>
    <definedName name="kmong" localSheetId="6">[6]giathanh1!#REF!</definedName>
    <definedName name="kmong">[6]giathanh1!#REF!</definedName>
    <definedName name="kno">[22]gVL!$Q$48</definedName>
    <definedName name="kp1ph" localSheetId="6">#REF!</definedName>
    <definedName name="kp1ph">#REF!</definedName>
    <definedName name="LANDIMP" localSheetId="6">'[2]FA-LISTING'!#REF!</definedName>
    <definedName name="LANDIMP">'[2]FA-LISTING'!#REF!</definedName>
    <definedName name="LANDREV" localSheetId="6">'[2]FA-LISTING'!#REF!</definedName>
    <definedName name="LANDREV">'[2]FA-LISTING'!#REF!</definedName>
    <definedName name="lanhto">#REF!</definedName>
    <definedName name="LC_TOTAL" localSheetId="6">#REF!</definedName>
    <definedName name="LC_TOTAL">#REF!</definedName>
    <definedName name="LC5_total" localSheetId="6">#REF!</definedName>
    <definedName name="LC5_total">#REF!</definedName>
    <definedName name="LC6_total">#REF!</definedName>
    <definedName name="Lmk">#REF!</definedName>
    <definedName name="lnhuan" localSheetId="6">'[39]DG-Don vi'!#REF!</definedName>
    <definedName name="lnhuan">'[39]DG-Don vi'!#REF!</definedName>
    <definedName name="Lnsc">#REF!</definedName>
    <definedName name="m">#REF!</definedName>
    <definedName name="m102bnnc" localSheetId="6">'[6]lam-moi'!#REF!</definedName>
    <definedName name="m102bnnc">'[6]lam-moi'!#REF!</definedName>
    <definedName name="m102bnvl" localSheetId="6">'[6]lam-moi'!#REF!</definedName>
    <definedName name="m102bnvl">'[6]lam-moi'!#REF!</definedName>
    <definedName name="m10aamtc" localSheetId="6">'[6]t-h HA THE'!#REF!</definedName>
    <definedName name="m10aamtc">'[6]t-h HA THE'!#REF!</definedName>
    <definedName name="m10aanc" localSheetId="6">'[6]lam-moi'!#REF!</definedName>
    <definedName name="m10aanc">'[6]lam-moi'!#REF!</definedName>
    <definedName name="m10aavl" localSheetId="6">'[6]lam-moi'!#REF!</definedName>
    <definedName name="m10aavl">'[6]lam-moi'!#REF!</definedName>
    <definedName name="m10anc" localSheetId="6">'[6]lam-moi'!#REF!</definedName>
    <definedName name="m10anc">'[6]lam-moi'!#REF!</definedName>
    <definedName name="m10avl" localSheetId="6">'[6]lam-moi'!#REF!</definedName>
    <definedName name="m10avl">'[6]lam-moi'!#REF!</definedName>
    <definedName name="m10banc" localSheetId="6">'[6]lam-moi'!#REF!</definedName>
    <definedName name="m10banc">'[6]lam-moi'!#REF!</definedName>
    <definedName name="m10bavl" localSheetId="6">'[6]lam-moi'!#REF!</definedName>
    <definedName name="m10bavl">'[6]lam-moi'!#REF!</definedName>
    <definedName name="m122bnnc" localSheetId="6">'[6]lam-moi'!#REF!</definedName>
    <definedName name="m122bnnc">'[6]lam-moi'!#REF!</definedName>
    <definedName name="m122bnvl" localSheetId="6">'[6]lam-moi'!#REF!</definedName>
    <definedName name="m122bnvl">'[6]lam-moi'!#REF!</definedName>
    <definedName name="m12aanc" localSheetId="6">'[6]lam-moi'!#REF!</definedName>
    <definedName name="m12aanc">'[6]lam-moi'!#REF!</definedName>
    <definedName name="m12aavl" localSheetId="6">'[6]lam-moi'!#REF!</definedName>
    <definedName name="m12aavl">'[6]lam-moi'!#REF!</definedName>
    <definedName name="m12anc" localSheetId="6">'[6]lam-moi'!#REF!</definedName>
    <definedName name="m12anc">'[6]lam-moi'!#REF!</definedName>
    <definedName name="m12avl" localSheetId="6">'[6]lam-moi'!#REF!</definedName>
    <definedName name="m12avl">'[6]lam-moi'!#REF!</definedName>
    <definedName name="M12ba3p">#REF!</definedName>
    <definedName name="m12banc" localSheetId="6">'[6]lam-moi'!#REF!</definedName>
    <definedName name="m12banc">'[6]lam-moi'!#REF!</definedName>
    <definedName name="m12bavl" localSheetId="6">'[6]lam-moi'!#REF!</definedName>
    <definedName name="m12bavl">'[6]lam-moi'!#REF!</definedName>
    <definedName name="M12bb1p">#REF!</definedName>
    <definedName name="m12bbnc" localSheetId="6">'[6]lam-moi'!#REF!</definedName>
    <definedName name="m12bbnc">'[6]lam-moi'!#REF!</definedName>
    <definedName name="m12bbvl" localSheetId="6">'[6]lam-moi'!#REF!</definedName>
    <definedName name="m12bbvl">'[6]lam-moi'!#REF!</definedName>
    <definedName name="M12bnnc" localSheetId="6">'[6]#REF'!#REF!</definedName>
    <definedName name="M12bnnc">'[6]#REF'!#REF!</definedName>
    <definedName name="M12bnvl" localSheetId="6">'[6]#REF'!#REF!</definedName>
    <definedName name="M12bnvl">'[6]#REF'!#REF!</definedName>
    <definedName name="M12cbnc" localSheetId="6">#REF!</definedName>
    <definedName name="M12cbnc">#REF!</definedName>
    <definedName name="M12cbvl" localSheetId="6">#REF!</definedName>
    <definedName name="M12cbvl">#REF!</definedName>
    <definedName name="m142bnnc" localSheetId="6">'[6]lam-moi'!#REF!</definedName>
    <definedName name="m142bnnc">'[6]lam-moi'!#REF!</definedName>
    <definedName name="m142bnvl" localSheetId="6">'[6]lam-moi'!#REF!</definedName>
    <definedName name="m142bnvl">'[6]lam-moi'!#REF!</definedName>
    <definedName name="M14bb1p">#REF!</definedName>
    <definedName name="m14bbnc" localSheetId="6">'[6]lam-moi'!#REF!</definedName>
    <definedName name="m14bbnc">'[6]lam-moi'!#REF!</definedName>
    <definedName name="M14bbvc" localSheetId="6">'[6]CHITIET VL-NC-TT -1p'!#REF!</definedName>
    <definedName name="M14bbvc">'[6]CHITIET VL-NC-TT -1p'!#REF!</definedName>
    <definedName name="m14bbvl" localSheetId="6">'[6]lam-moi'!#REF!</definedName>
    <definedName name="m14bbvl">'[6]lam-moi'!#REF!</definedName>
    <definedName name="M8a" localSheetId="6">'[6]THPDMoi  (2)'!#REF!</definedName>
    <definedName name="M8a">'[6]THPDMoi  (2)'!#REF!</definedName>
    <definedName name="M8aa" localSheetId="6">'[6]THPDMoi  (2)'!#REF!</definedName>
    <definedName name="M8aa">'[6]THPDMoi  (2)'!#REF!</definedName>
    <definedName name="m8aanc">#REF!</definedName>
    <definedName name="m8aavl">#REF!</definedName>
    <definedName name="m8amtc" localSheetId="6">'[6]t-h HA THE'!#REF!</definedName>
    <definedName name="m8amtc">'[6]t-h HA THE'!#REF!</definedName>
    <definedName name="m8anc" localSheetId="6">'[6]lam-moi'!#REF!</definedName>
    <definedName name="m8anc">'[6]lam-moi'!#REF!</definedName>
    <definedName name="m8avl" localSheetId="6">'[6]lam-moi'!#REF!</definedName>
    <definedName name="m8avl">'[6]lam-moi'!#REF!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 localSheetId="6">'[1]COAT&amp;WRAP-QIOT-#3'!#REF!</definedName>
    <definedName name="MAT">'[1]COAT&amp;WRAP-QIOT-#3'!#REF!</definedName>
    <definedName name="matit">[14]gvl!$Q$69</definedName>
    <definedName name="MATK_M">[18]MATK!$A$5:$C$219</definedName>
    <definedName name="Mba1p">#REF!</definedName>
    <definedName name="Mba3p">#REF!</definedName>
    <definedName name="Mbb3p">#REF!</definedName>
    <definedName name="Mbn1p">#REF!</definedName>
    <definedName name="mbnc" localSheetId="6">'[6]lam-moi'!#REF!</definedName>
    <definedName name="mbnc">'[6]lam-moi'!#REF!</definedName>
    <definedName name="mbvl" localSheetId="6">'[6]lam-moi'!#REF!</definedName>
    <definedName name="mbvl">'[6]lam-moi'!#REF!</definedName>
    <definedName name="mc">#REF!</definedName>
    <definedName name="MF" localSheetId="6">'[1]COAT&amp;WRAP-QIOT-#3'!#REF!</definedName>
    <definedName name="MF">'[1]COAT&amp;WRAP-QIOT-#3'!#REF!</definedName>
    <definedName name="MG_A">#REF!</definedName>
    <definedName name="mmm" localSheetId="6">[6]giathanh1!#REF!</definedName>
    <definedName name="mmm">[6]giathanh1!#REF!</definedName>
    <definedName name="mongbang">#REF!</definedName>
    <definedName name="mongdon">#REF!</definedName>
    <definedName name="Morong">#REF!</definedName>
    <definedName name="Morong4054_85">#REF!</definedName>
    <definedName name="mp1x25" localSheetId="6">'[6]dongia (2)'!#REF!</definedName>
    <definedName name="mp1x25">'[6]dongia (2)'!#REF!</definedName>
    <definedName name="MTC1P" localSheetId="6">'[6]TONG HOP VL-NC TT'!#REF!</definedName>
    <definedName name="MTC1P">'[6]TONG HOP VL-NC TT'!#REF!</definedName>
    <definedName name="MTC3P" localSheetId="6">'[6]TONG HOP VL-NC TT'!#REF!</definedName>
    <definedName name="MTC3P">'[6]TONG HOP VL-NC TT'!#REF!</definedName>
    <definedName name="MTCHC">[6]TNHCHINH!$K$38</definedName>
    <definedName name="MTCMB" localSheetId="6">'[6]#REF'!#REF!</definedName>
    <definedName name="MTCMB">'[6]#REF'!#REF!</definedName>
    <definedName name="MTMAC12">#REF!</definedName>
    <definedName name="mtr" localSheetId="6">'[6]TH XL'!#REF!</definedName>
    <definedName name="mtr">'[6]TH XL'!#REF!</definedName>
    <definedName name="mtram">#REF!</definedName>
    <definedName name="MV" localSheetId="6">'[2]FA-LISTING'!#REF!</definedName>
    <definedName name="MV">'[2]FA-LISTING'!#REF!</definedName>
    <definedName name="n" localSheetId="6">[41]chitimc!#REF!</definedName>
    <definedName name="n">[41]chitimc!#REF!</definedName>
    <definedName name="N1IN">'[6]TONGKE3p '!$U$295</definedName>
    <definedName name="n1pig" localSheetId="6">#REF!</definedName>
    <definedName name="n1pig">#REF!</definedName>
    <definedName name="n1pignc" localSheetId="6">'[6]lam-moi'!#REF!</definedName>
    <definedName name="n1pignc">'[6]lam-moi'!#REF!</definedName>
    <definedName name="n1pigvl" localSheetId="6">'[6]lam-moi'!#REF!</definedName>
    <definedName name="n1pigvl">'[6]lam-moi'!#REF!</definedName>
    <definedName name="n1pind" localSheetId="6">#REF!</definedName>
    <definedName name="n1pind">#REF!</definedName>
    <definedName name="n1pindnc" localSheetId="6">'[6]lam-moi'!#REF!</definedName>
    <definedName name="n1pindnc">'[6]lam-moi'!#REF!</definedName>
    <definedName name="n1pindvl" localSheetId="6">'[6]lam-moi'!#REF!</definedName>
    <definedName name="n1pindvl">'[6]lam-moi'!#REF!</definedName>
    <definedName name="n1ping" localSheetId="6">#REF!</definedName>
    <definedName name="n1ping">#REF!</definedName>
    <definedName name="n1pingnc" localSheetId="6">'[6]lam-moi'!#REF!</definedName>
    <definedName name="n1pingnc">'[6]lam-moi'!#REF!</definedName>
    <definedName name="n1pingvl" localSheetId="6">'[6]lam-moi'!#REF!</definedName>
    <definedName name="n1pingvl">'[6]lam-moi'!#REF!</definedName>
    <definedName name="n1pint" localSheetId="6">#REF!</definedName>
    <definedName name="n1pint">#REF!</definedName>
    <definedName name="n1pintnc" localSheetId="6">'[6]lam-moi'!#REF!</definedName>
    <definedName name="n1pintnc">'[6]lam-moi'!#REF!</definedName>
    <definedName name="n1pintvl" localSheetId="6">'[6]lam-moi'!#REF!</definedName>
    <definedName name="n1pintvl">'[6]lam-moi'!#REF!</definedName>
    <definedName name="n24nc" localSheetId="6">'[6]lam-moi'!#REF!</definedName>
    <definedName name="n24nc">'[6]lam-moi'!#REF!</definedName>
    <definedName name="n24vl" localSheetId="6">'[6]lam-moi'!#REF!</definedName>
    <definedName name="n24vl">'[6]lam-moi'!#REF!</definedName>
    <definedName name="n2mignc" localSheetId="6">'[6]lam-moi'!#REF!</definedName>
    <definedName name="n2mignc">'[6]lam-moi'!#REF!</definedName>
    <definedName name="n2migvl" localSheetId="6">'[6]lam-moi'!#REF!</definedName>
    <definedName name="n2migvl">'[6]lam-moi'!#REF!</definedName>
    <definedName name="n2min1nc" localSheetId="6">'[6]lam-moi'!#REF!</definedName>
    <definedName name="n2min1nc">'[6]lam-moi'!#REF!</definedName>
    <definedName name="n2min1vl" localSheetId="6">'[6]lam-moi'!#REF!</definedName>
    <definedName name="n2min1vl">'[6]lam-moi'!#REF!</definedName>
    <definedName name="Nam">[15]gVL!$N$38</definedName>
    <definedName name="Name">[18]MATK!$A$1:$A$65536</definedName>
    <definedName name="nanghang" localSheetId="6">[35]PhÇnCK!#REF!</definedName>
    <definedName name="nanghang">[35]PhÇnCK!#REF!</definedName>
    <definedName name="nc1nc" localSheetId="6">'[6]lam-moi'!#REF!</definedName>
    <definedName name="nc1nc">'[6]lam-moi'!#REF!</definedName>
    <definedName name="nc1p">#REF!</definedName>
    <definedName name="nc1vl" localSheetId="6">'[6]lam-moi'!#REF!</definedName>
    <definedName name="nc1vl">'[6]lam-moi'!#REF!</definedName>
    <definedName name="nc24nc" localSheetId="6">'[6]lam-moi'!#REF!</definedName>
    <definedName name="nc24nc">'[6]lam-moi'!#REF!</definedName>
    <definedName name="nc24vl" localSheetId="6">'[6]lam-moi'!#REF!</definedName>
    <definedName name="nc24vl">'[6]lam-moi'!#REF!</definedName>
    <definedName name="nc3p" localSheetId="6">#REF!</definedName>
    <definedName name="nc3p">#REF!</definedName>
    <definedName name="NCBD100" localSheetId="6">#REF!</definedName>
    <definedName name="NCBD100">#REF!</definedName>
    <definedName name="NCBD200" localSheetId="6">#REF!</definedName>
    <definedName name="NCBD200">#REF!</definedName>
    <definedName name="NCBD250" localSheetId="6">#REF!</definedName>
    <definedName name="NCBD250">#REF!</definedName>
    <definedName name="ncdd" localSheetId="6">'[6]TH XL'!#REF!</definedName>
    <definedName name="ncdd">'[6]TH XL'!#REF!</definedName>
    <definedName name="NCDD2" localSheetId="6">'[6]TH XL'!#REF!</definedName>
    <definedName name="NCDD2">'[6]TH XL'!#REF!</definedName>
    <definedName name="NCHC">[6]TNHCHINH!$J$38</definedName>
    <definedName name="nctr" localSheetId="6">'[6]TH XL'!#REF!</definedName>
    <definedName name="nctr">'[6]TH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[10]gVL!$N$27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n" localSheetId="6">#REF!</definedName>
    <definedName name="nhn">#REF!</definedName>
    <definedName name="nhnnc" localSheetId="6">'[6]lam-moi'!#REF!</definedName>
    <definedName name="nhnnc">'[6]lam-moi'!#REF!</definedName>
    <definedName name="nhnvl" localSheetId="6">'[6]lam-moi'!#REF!</definedName>
    <definedName name="nhnvl">'[6]lam-moi'!#REF!</definedName>
    <definedName name="NHot">#REF!</definedName>
    <definedName name="nig" localSheetId="6">#REF!</definedName>
    <definedName name="nig">#REF!</definedName>
    <definedName name="NIG13p">'[6]TONGKE3p '!$T$295</definedName>
    <definedName name="nig1p">#REF!</definedName>
    <definedName name="nig3p">#REF!</definedName>
    <definedName name="nightnc" localSheetId="6">[6]gtrinh!#REF!</definedName>
    <definedName name="nightnc">[6]gtrinh!#REF!</definedName>
    <definedName name="nightvl" localSheetId="6">[6]gtrinh!#REF!</definedName>
    <definedName name="nightvl">[6]gtrinh!#REF!</definedName>
    <definedName name="nignc1p">#REF!</definedName>
    <definedName name="nignc3p">'[6]CHITIET VL-NC'!$G$107</definedName>
    <definedName name="nigvl1p">#REF!</definedName>
    <definedName name="nigvl3p">'[6]CHITIET VL-NC'!$G$99</definedName>
    <definedName name="nin" localSheetId="6">#REF!</definedName>
    <definedName name="nin">#REF!</definedName>
    <definedName name="nin14nc3p" localSheetId="6">#REF!</definedName>
    <definedName name="nin14nc3p">#REF!</definedName>
    <definedName name="nin14vl3p" localSheetId="6">#REF!</definedName>
    <definedName name="nin14vl3p">#REF!</definedName>
    <definedName name="nin1903p">#REF!</definedName>
    <definedName name="nin190nc" localSheetId="6">'[6]lam-moi'!#REF!</definedName>
    <definedName name="nin190nc">'[6]lam-moi'!#REF!</definedName>
    <definedName name="nin190nc3p" localSheetId="6">#REF!</definedName>
    <definedName name="nin190nc3p">#REF!</definedName>
    <definedName name="nin190vl" localSheetId="6">'[6]lam-moi'!#REF!</definedName>
    <definedName name="nin190vl">'[6]lam-moi'!#REF!</definedName>
    <definedName name="nin190vl3p" localSheetId="6">#REF!</definedName>
    <definedName name="nin190vl3p">#REF!</definedName>
    <definedName name="nin1pnc" localSheetId="6">'[6]lam-moi'!#REF!</definedName>
    <definedName name="nin1pnc">'[6]lam-moi'!#REF!</definedName>
    <definedName name="nin1pvl" localSheetId="6">'[6]lam-moi'!#REF!</definedName>
    <definedName name="nin1pvl">'[6]lam-moi'!#REF!</definedName>
    <definedName name="nin2903p">#REF!</definedName>
    <definedName name="nin290nc3p" localSheetId="6">#REF!</definedName>
    <definedName name="nin290nc3p">#REF!</definedName>
    <definedName name="nin290vl3p" localSheetId="6">#REF!</definedName>
    <definedName name="nin290vl3p">#REF!</definedName>
    <definedName name="nin3p">#REF!</definedName>
    <definedName name="nind" localSheetId="6">#REF!</definedName>
    <definedName name="nind">#REF!</definedName>
    <definedName name="nind1p">#REF!</definedName>
    <definedName name="nind3p">#REF!</definedName>
    <definedName name="nindnc" localSheetId="6">'[6]lam-moi'!#REF!</definedName>
    <definedName name="nindnc">'[6]lam-moi'!#REF!</definedName>
    <definedName name="nindnc1p">#REF!</definedName>
    <definedName name="nindnc3p" localSheetId="6">#REF!</definedName>
    <definedName name="nindnc3p">#REF!</definedName>
    <definedName name="nindvl" localSheetId="6">'[6]lam-moi'!#REF!</definedName>
    <definedName name="nindvl">'[6]lam-moi'!#REF!</definedName>
    <definedName name="nindvl1p">#REF!</definedName>
    <definedName name="nindvl3p" localSheetId="6">#REF!</definedName>
    <definedName name="nindvl3p">#REF!</definedName>
    <definedName name="ning1p">#REF!</definedName>
    <definedName name="ningnc1p">#REF!</definedName>
    <definedName name="ningvl1p">#REF!</definedName>
    <definedName name="ninnc" localSheetId="6">'[6]lam-moi'!#REF!</definedName>
    <definedName name="ninnc">'[6]lam-moi'!#REF!</definedName>
    <definedName name="ninnc3p" localSheetId="6">#REF!</definedName>
    <definedName name="ninnc3p">#REF!</definedName>
    <definedName name="nint1p">#REF!</definedName>
    <definedName name="nintnc1p">#REF!</definedName>
    <definedName name="nintvl1p">#REF!</definedName>
    <definedName name="ninvl" localSheetId="6">'[6]lam-moi'!#REF!</definedName>
    <definedName name="ninvl">'[6]lam-moi'!#REF!</definedName>
    <definedName name="ninvl3p" localSheetId="6">#REF!</definedName>
    <definedName name="ninvl3p">#REF!</definedName>
    <definedName name="nl" localSheetId="6">#REF!</definedName>
    <definedName name="nl">#REF!</definedName>
    <definedName name="NL12nc" localSheetId="6">'[6]#REF'!#REF!</definedName>
    <definedName name="NL12nc">'[6]#REF'!#REF!</definedName>
    <definedName name="NL12vl" localSheetId="6">'[6]#REF'!#REF!</definedName>
    <definedName name="NL12vl">'[6]#REF'!#REF!</definedName>
    <definedName name="nl1p" localSheetId="6">#REF!</definedName>
    <definedName name="nl1p">#REF!</definedName>
    <definedName name="nl3p">#REF!</definedName>
    <definedName name="nlht" localSheetId="6">'[6]THPDMoi  (2)'!#REF!</definedName>
    <definedName name="nlht">'[6]THPDMoi  (2)'!#REF!</definedName>
    <definedName name="nlmtc" localSheetId="6">'[6]t-h HA THE'!#REF!</definedName>
    <definedName name="nlmtc">'[6]t-h HA THE'!#REF!</definedName>
    <definedName name="nlnc" localSheetId="6">'[6]lam-moi'!#REF!</definedName>
    <definedName name="nlnc">'[6]lam-moi'!#REF!</definedName>
    <definedName name="nlnc3p">#REF!</definedName>
    <definedName name="nlnc3pha">#REF!</definedName>
    <definedName name="NLTK1p">#REF!</definedName>
    <definedName name="nlvl" localSheetId="6">'[6]lam-moi'!#REF!</definedName>
    <definedName name="nlvl">'[6]lam-moi'!#REF!</definedName>
    <definedName name="nlvl1">[6]chitiet!$G$302</definedName>
    <definedName name="nlvl3p">#REF!</definedName>
    <definedName name="nn" localSheetId="6">#REF!</definedName>
    <definedName name="nn">#REF!</definedName>
    <definedName name="nn1p" localSheetId="6">#REF!</definedName>
    <definedName name="nn1p">#REF!</definedName>
    <definedName name="nn3p">#REF!</definedName>
    <definedName name="nnnc" localSheetId="6">'[6]lam-moi'!#REF!</definedName>
    <definedName name="nnnc">'[6]lam-moi'!#REF!</definedName>
    <definedName name="nnnc3p" localSheetId="6">#REF!</definedName>
    <definedName name="nnnc3p">#REF!</definedName>
    <definedName name="nnvl" localSheetId="6">'[6]lam-moi'!#REF!</definedName>
    <definedName name="nnvl">'[6]lam-moi'!#REF!</definedName>
    <definedName name="nnvl3p" localSheetId="6">#REF!</definedName>
    <definedName name="nnvl3p">#REF!</definedName>
    <definedName name="No">#REF!</definedName>
    <definedName name="nuoc">[27]gvl!$N$38</definedName>
    <definedName name="nx" localSheetId="6">'[6]THPDMoi  (2)'!#REF!</definedName>
    <definedName name="nx">'[6]THPDMoi  (2)'!#REF!</definedName>
    <definedName name="nxmtc" localSheetId="6">'[6]t-h HA THE'!#REF!</definedName>
    <definedName name="nxmtc">'[6]t-h HA THE'!#REF!</definedName>
    <definedName name="OE" localSheetId="6">'[2]FA-LISTING'!#REF!</definedName>
    <definedName name="OE">'[2]FA-LISTING'!#REF!</definedName>
    <definedName name="osc" localSheetId="6">'[6]THPDMoi  (2)'!#REF!</definedName>
    <definedName name="osc">'[6]THPDMoi  (2)'!#REF!</definedName>
    <definedName name="OTHER_PANEL" localSheetId="6">'[37]NEW-PANEL'!#REF!</definedName>
    <definedName name="OTHER_PANEL">'[37]NEW-PANEL'!#REF!</definedName>
    <definedName name="oto" localSheetId="6">[35]PhÇnCK!#REF!</definedName>
    <definedName name="oto">[35]PhÇnCK!#REF!</definedName>
    <definedName name="Óu75" localSheetId="6">[13]chitiet!#REF!</definedName>
    <definedName name="Óu75">[13]chitiet!#REF!</definedName>
    <definedName name="P" localSheetId="6">'[1]PNT-QUOT-#3'!#REF!</definedName>
    <definedName name="P">'[1]PNT-QUOT-#3'!#REF!</definedName>
    <definedName name="P_M" localSheetId="6">'[2]FA-LISTING'!#REF!</definedName>
    <definedName name="P_M">'[2]FA-LISTING'!#REF!</definedName>
    <definedName name="panen">#REF!</definedName>
    <definedName name="PEJM" localSheetId="6">'[1]COAT&amp;WRAP-QIOT-#3'!#REF!</definedName>
    <definedName name="PEJM">'[1]COAT&amp;WRAP-QIOT-#3'!#REF!</definedName>
    <definedName name="PF" localSheetId="6">'[1]PNT-QUOT-#3'!#REF!</definedName>
    <definedName name="PF">'[1]PNT-QUOT-#3'!#REF!</definedName>
    <definedName name="phantich3" hidden="1">{"'Sheet1'!$L$16"}</definedName>
    <definedName name="phu_luc_vua">#REF!</definedName>
    <definedName name="PK">[42]DATA!$C$6:$P$119</definedName>
    <definedName name="PL_???___P.B.___REST_P.B._????" localSheetId="6">'[37]NEW-PANEL'!#REF!</definedName>
    <definedName name="PL_???___P.B.___REST_P.B._????">'[37]NEW-PANEL'!#REF!</definedName>
    <definedName name="PL_指示燈___P.B.___REST_P.B._壓扣開關" localSheetId="6">'[37]NEW-PANEL'!#REF!</definedName>
    <definedName name="PL_指示燈___P.B.___REST_P.B._壓扣開關">'[37]NEW-PANEL'!#REF!</definedName>
    <definedName name="PM">[43]IBASE!$AH$16:$AV$110</definedName>
    <definedName name="print" localSheetId="6">#REF!</definedName>
    <definedName name="print">#REF!</definedName>
    <definedName name="_xlnm.Print_Area" localSheetId="6">PPL!$A$2:$O$29</definedName>
    <definedName name="_xlnm.Print_Area" localSheetId="2">'T02,26'!$A$1:$BF$16</definedName>
    <definedName name="_xlnm.Print_Area">#REF!</definedName>
    <definedName name="PRINT_AREA_MI" localSheetId="6">#REF!</definedName>
    <definedName name="PRINT_AREA_MI">#REF!</definedName>
    <definedName name="_xlnm.Print_Titles" localSheetId="4">'bb tháng 13'!$6:$7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duong1">'[44]ptdg '!$E$9:$L$423</definedName>
    <definedName name="ptdg_ke">[44]ptke!$E$17:$L$353</definedName>
    <definedName name="ptich3" hidden="1">{"'Sheet1'!$L$16"}</definedName>
    <definedName name="PTNC">'[6]DON GIA'!$G$227</definedName>
    <definedName name="Q" localSheetId="6">[6]giathanh1!#REF!</definedName>
    <definedName name="Q">[6]giathanh1!#REF!</definedName>
    <definedName name="qh">[10]gVL!$N$40</definedName>
    <definedName name="ra11p">#REF!</definedName>
    <definedName name="ra13p">#REF!</definedName>
    <definedName name="rack1" localSheetId="6">'[6]THPDMoi  (2)'!#REF!</definedName>
    <definedName name="rack1">'[6]THPDMoi  (2)'!#REF!</definedName>
    <definedName name="rack2" localSheetId="6">'[6]THPDMoi  (2)'!#REF!</definedName>
    <definedName name="rack2">'[6]THPDMoi  (2)'!#REF!</definedName>
    <definedName name="rack3" localSheetId="6">'[6]THPDMoi  (2)'!#REF!</definedName>
    <definedName name="rack3">'[6]THPDMoi  (2)'!#REF!</definedName>
    <definedName name="rack4" localSheetId="6">'[6]THPDMoi  (2)'!#REF!</definedName>
    <definedName name="rack4">'[6]THPDMoi  (2)'!#REF!</definedName>
    <definedName name="retÎtettt">'[45]tra-vat-lieu'!$B$4:$E$190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 localSheetId="6">'[1]COAT&amp;WRAP-QIOT-#3'!#REF!</definedName>
    <definedName name="RT">'[1]COAT&amp;WRAP-QIOT-#3'!#REF!</definedName>
    <definedName name="s75F29" localSheetId="6">[13]chitiet!#REF!</definedName>
    <definedName name="s75F29">[13]chitiet!#REF!</definedName>
    <definedName name="san">#REF!</definedName>
    <definedName name="satu" localSheetId="6">'[9]Bang chiet tinh TBA'!#REF!</definedName>
    <definedName name="satu">'[9]Bang chiet tinh TBA'!#REF!</definedName>
    <definedName name="SB">[43]IBASE!$AH$7:$AL$14</definedName>
    <definedName name="scr">[22]gVL!$Q$33</definedName>
    <definedName name="scv">#REF!</definedName>
    <definedName name="sd3p" localSheetId="6">'[6]lam-moi'!#REF!</definedName>
    <definedName name="sd3p">'[6]lam-moi'!#REF!</definedName>
    <definedName name="SDMONG">#REF!</definedName>
    <definedName name="sdo">[36]gvl!$N$35</definedName>
    <definedName name="sencount" hidden="1">1</definedName>
    <definedName name="sgnc" localSheetId="6">[6]gtrinh!#REF!</definedName>
    <definedName name="sgnc">[6]gtrinh!#REF!</definedName>
    <definedName name="sgvl" localSheetId="6">[6]gtrinh!#REF!</definedName>
    <definedName name="sgvl">[6]gtrinh!#REF!</definedName>
    <definedName name="sht" localSheetId="6">'[6]THPDMoi  (2)'!#REF!</definedName>
    <definedName name="sht">'[6]THPDMoi  (2)'!#REF!</definedName>
    <definedName name="sht3p" localSheetId="6">'[6]lam-moi'!#REF!</definedName>
    <definedName name="sht3p">'[6]lam-moi'!#REF!</definedName>
    <definedName name="sieucao">#REF!</definedName>
    <definedName name="skd">[22]gVL!$Q$37</definedName>
    <definedName name="SL">[24]BangkeNX!$K$4:$K$1067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RT">#REF!</definedName>
    <definedName name="SORT_AREA">'[46]DI-ESTI'!$A$8:$R$489</definedName>
    <definedName name="SP" localSheetId="6">'[1]PNT-QUOT-#3'!#REF!</definedName>
    <definedName name="SP">'[1]PNT-QUOT-#3'!#REF!</definedName>
    <definedName name="SPEC">#REF!</definedName>
    <definedName name="SPECSUMMARY">#REF!</definedName>
    <definedName name="spk1p" localSheetId="6">'[6]#REF'!#REF!</definedName>
    <definedName name="spk1p">'[6]#REF'!#REF!</definedName>
    <definedName name="spk3p" localSheetId="6">'[6]lam-moi'!#REF!</definedName>
    <definedName name="spk3p">'[6]lam-moi'!#REF!</definedName>
    <definedName name="st3p" localSheetId="6">'[6]lam-moi'!#REF!</definedName>
    <definedName name="st3p">'[6]lam-moi'!#REF!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[36]gvl!$N$34</definedName>
    <definedName name="SUMMARY">#REF!</definedName>
    <definedName name="T">#REF!</definedName>
    <definedName name="t101p" localSheetId="6">#REF!</definedName>
    <definedName name="t101p">#REF!</definedName>
    <definedName name="t103p" localSheetId="6">#REF!</definedName>
    <definedName name="t103p">#REF!</definedName>
    <definedName name="t105mnc" localSheetId="6">'[6]thao-go'!#REF!</definedName>
    <definedName name="t105mnc">'[6]thao-go'!#REF!</definedName>
    <definedName name="t10m" localSheetId="6">'[6]lam-moi'!#REF!</definedName>
    <definedName name="t10m">'[6]lam-moi'!#REF!</definedName>
    <definedName name="t10nc" localSheetId="6">'[6]lam-moi'!#REF!</definedName>
    <definedName name="t10nc">'[6]lam-moi'!#REF!</definedName>
    <definedName name="t10nc1p">#REF!</definedName>
    <definedName name="t10ncm" localSheetId="6">'[6]lam-moi'!#REF!</definedName>
    <definedName name="t10ncm">'[6]lam-moi'!#REF!</definedName>
    <definedName name="t10vl" localSheetId="6">'[6]lam-moi'!#REF!</definedName>
    <definedName name="t10vl">'[6]lam-moi'!#REF!</definedName>
    <definedName name="t10vl1p">#REF!</definedName>
    <definedName name="t121p" localSheetId="6">#REF!</definedName>
    <definedName name="t121p">#REF!</definedName>
    <definedName name="t123p" localSheetId="6">#REF!</definedName>
    <definedName name="t123p">#REF!</definedName>
    <definedName name="t12m" localSheetId="6">'[6]lam-moi'!#REF!</definedName>
    <definedName name="t12m">'[6]lam-moi'!#REF!</definedName>
    <definedName name="t12mnc" localSheetId="6">'[6]thao-go'!#REF!</definedName>
    <definedName name="t12mnc">'[6]thao-go'!#REF!</definedName>
    <definedName name="t12nc" localSheetId="6">'[6]lam-moi'!#REF!</definedName>
    <definedName name="t12nc">'[6]lam-moi'!#REF!</definedName>
    <definedName name="t12nc3p">'[6]CHITIET VL-NC'!$G$38</definedName>
    <definedName name="t12ncm" localSheetId="6">'[6]lam-moi'!#REF!</definedName>
    <definedName name="t12ncm">'[6]lam-moi'!#REF!</definedName>
    <definedName name="t12vl" localSheetId="6">'[6]lam-moi'!#REF!</definedName>
    <definedName name="t12vl">'[6]lam-moi'!#REF!</definedName>
    <definedName name="t12vl3p">'[6]CHITIET VL-NC'!$G$34</definedName>
    <definedName name="t141p" localSheetId="6">#REF!</definedName>
    <definedName name="t141p">#REF!</definedName>
    <definedName name="t143p" localSheetId="6">#REF!</definedName>
    <definedName name="t143p">#REF!</definedName>
    <definedName name="t14m" localSheetId="6">'[6]lam-moi'!#REF!</definedName>
    <definedName name="t14m">'[6]lam-moi'!#REF!</definedName>
    <definedName name="t14mnc" localSheetId="6">'[6]thao-go'!#REF!</definedName>
    <definedName name="t14mnc">'[6]thao-go'!#REF!</definedName>
    <definedName name="t14nc" localSheetId="6">'[6]lam-moi'!#REF!</definedName>
    <definedName name="t14nc">'[6]lam-moi'!#REF!</definedName>
    <definedName name="t14nc3p">#REF!</definedName>
    <definedName name="t14ncm" localSheetId="6">'[6]lam-moi'!#REF!</definedName>
    <definedName name="t14ncm">'[6]lam-moi'!#REF!</definedName>
    <definedName name="T14vc" localSheetId="6">'[6]CHITIET VL-NC-TT -1p'!#REF!</definedName>
    <definedName name="T14vc">'[6]CHITIET VL-NC-TT -1p'!#REF!</definedName>
    <definedName name="t14vl" localSheetId="6">'[6]lam-moi'!#REF!</definedName>
    <definedName name="t14vl">'[6]lam-moi'!#REF!</definedName>
    <definedName name="t14vl3p">#REF!</definedName>
    <definedName name="T203P" localSheetId="6">[6]VC!#REF!</definedName>
    <definedName name="T203P">[6]VC!#REF!</definedName>
    <definedName name="t20m" localSheetId="6">'[6]lam-moi'!#REF!</definedName>
    <definedName name="t20m">'[6]lam-moi'!#REF!</definedName>
    <definedName name="t20ncm" localSheetId="6">'[6]lam-moi'!#REF!</definedName>
    <definedName name="t20ncm">'[6]lam-moi'!#REF!</definedName>
    <definedName name="t7m" localSheetId="6">'[6]THPDMoi  (2)'!#REF!</definedName>
    <definedName name="t7m">'[6]THPDMoi  (2)'!#REF!</definedName>
    <definedName name="t7nc" localSheetId="6">'[6]lam-moi'!#REF!</definedName>
    <definedName name="t7nc">'[6]lam-moi'!#REF!</definedName>
    <definedName name="t7vl" localSheetId="6">'[6]lam-moi'!#REF!</definedName>
    <definedName name="t7vl">'[6]lam-moi'!#REF!</definedName>
    <definedName name="t84mnc" localSheetId="6">'[6]thao-go'!#REF!</definedName>
    <definedName name="t84mnc">'[6]thao-go'!#REF!</definedName>
    <definedName name="t8m" localSheetId="6">'[6]THPDMoi  (2)'!#REF!</definedName>
    <definedName name="t8m">'[6]THPDMoi  (2)'!#REF!</definedName>
    <definedName name="t8nc" localSheetId="6">'[6]lam-moi'!#REF!</definedName>
    <definedName name="t8nc">'[6]lam-moi'!#REF!</definedName>
    <definedName name="t8vl" localSheetId="6">'[6]lam-moi'!#REF!</definedName>
    <definedName name="t8vl">'[6]lam-moi'!#REF!</definedName>
    <definedName name="Taikhoan">'[47]Tai khoan'!$A$3:$C$93</definedName>
    <definedName name="TaxTV">10%</definedName>
    <definedName name="TaxXL">5%</definedName>
    <definedName name="tb">[10]gVL!$N$26</definedName>
    <definedName name="TBA">#REF!</definedName>
    <definedName name="tbdd1p" localSheetId="6">'[6]lam-moi'!#REF!</definedName>
    <definedName name="tbdd1p">'[6]lam-moi'!#REF!</definedName>
    <definedName name="tbdd3p" localSheetId="6">'[6]lam-moi'!#REF!</definedName>
    <definedName name="tbdd3p">'[6]lam-moi'!#REF!</definedName>
    <definedName name="tbddsdl" localSheetId="6">'[6]lam-moi'!#REF!</definedName>
    <definedName name="tbddsdl">'[6]lam-moi'!#REF!</definedName>
    <definedName name="TBI" localSheetId="6">'[6]TH XL'!#REF!</definedName>
    <definedName name="TBI">'[6]TH XL'!#REF!</definedName>
    <definedName name="tbtr" localSheetId="6">'[6]TH XL'!#REF!</definedName>
    <definedName name="tbtr">'[6]TH XL'!#REF!</definedName>
    <definedName name="tbtram">#REF!</definedName>
    <definedName name="TC" localSheetId="6">#REF!</definedName>
    <definedName name="TC">#REF!</definedName>
    <definedName name="TC_NHANH1">#REF!</definedName>
    <definedName name="Tchuan">#REF!</definedName>
    <definedName name="tcxxnc" localSheetId="6">'[6]thao-go'!#REF!</definedName>
    <definedName name="tcxxnc">'[6]thao-go'!#REF!</definedName>
    <definedName name="td" localSheetId="6">'[6]THPDMoi  (2)'!#REF!</definedName>
    <definedName name="td">'[6]THPDMoi  (2)'!#REF!</definedName>
    <definedName name="td10vl" localSheetId="6">'[6]#REF'!#REF!</definedName>
    <definedName name="td10vl">'[6]#REF'!#REF!</definedName>
    <definedName name="td12nc" localSheetId="6">'[6]#REF'!#REF!</definedName>
    <definedName name="td12nc">'[6]#REF'!#REF!</definedName>
    <definedName name="td1cnc" localSheetId="6">'[6]lam-moi'!#REF!</definedName>
    <definedName name="td1cnc">'[6]lam-moi'!#REF!</definedName>
    <definedName name="td1cvl" localSheetId="6">'[6]lam-moi'!#REF!</definedName>
    <definedName name="td1cvl">'[6]lam-moi'!#REF!</definedName>
    <definedName name="td1p" localSheetId="6">#REF!</definedName>
    <definedName name="td1p">#REF!</definedName>
    <definedName name="TD1pnc" localSheetId="6">'[6]CHITIET VL-NC-TT -1p'!#REF!</definedName>
    <definedName name="TD1pnc">'[6]CHITIET VL-NC-TT -1p'!#REF!</definedName>
    <definedName name="TD1pvl" localSheetId="6">'[6]CHITIET VL-NC-TT -1p'!#REF!</definedName>
    <definedName name="TD1pvl">'[6]CHITIET VL-NC-TT -1p'!#REF!</definedName>
    <definedName name="td3p" localSheetId="6">#REF!</definedName>
    <definedName name="td3p">#REF!</definedName>
    <definedName name="tdc84nc" localSheetId="6">'[6]thao-go'!#REF!</definedName>
    <definedName name="tdc84nc">'[6]thao-go'!#REF!</definedName>
    <definedName name="tdcnc" localSheetId="6">'[6]thao-go'!#REF!</definedName>
    <definedName name="tdcnc">'[6]thao-go'!#REF!</definedName>
    <definedName name="tdgnc" localSheetId="6">'[6]lam-moi'!#REF!</definedName>
    <definedName name="tdgnc">'[6]lam-moi'!#REF!</definedName>
    <definedName name="tdgvl" localSheetId="6">'[6]lam-moi'!#REF!</definedName>
    <definedName name="tdgvl">'[6]lam-moi'!#REF!</definedName>
    <definedName name="tdhtnc" localSheetId="6">'[6]lam-moi'!#REF!</definedName>
    <definedName name="tdhtnc">'[6]lam-moi'!#REF!</definedName>
    <definedName name="tdhtvl" localSheetId="6">'[6]lam-moi'!#REF!</definedName>
    <definedName name="tdhtvl">'[6]lam-moi'!#REF!</definedName>
    <definedName name="tdnc" localSheetId="6">[6]gtrinh!#REF!</definedName>
    <definedName name="tdnc">[6]gtrinh!#REF!</definedName>
    <definedName name="tdnc1p">#REF!</definedName>
    <definedName name="tdnc3p">'[6]CHITIET VL-NC'!$G$28</definedName>
    <definedName name="tdt1pnc" localSheetId="6">[6]gtrinh!#REF!</definedName>
    <definedName name="tdt1pnc">[6]gtrinh!#REF!</definedName>
    <definedName name="tdt1pvl" localSheetId="6">[6]gtrinh!#REF!</definedName>
    <definedName name="tdt1pvl">[6]gtrinh!#REF!</definedName>
    <definedName name="tdt2cnc" localSheetId="6">'[6]lam-moi'!#REF!</definedName>
    <definedName name="tdt2cnc">'[6]lam-moi'!#REF!</definedName>
    <definedName name="tdt2cvl" localSheetId="6">[6]chitiet!#REF!</definedName>
    <definedName name="tdt2cvl">[6]chitiet!#REF!</definedName>
    <definedName name="tdtr2cnc">#REF!</definedName>
    <definedName name="tdtr2cvl">#REF!</definedName>
    <definedName name="tdtrnc" localSheetId="6">[6]gtrinh!#REF!</definedName>
    <definedName name="tdtrnc">[6]gtrinh!#REF!</definedName>
    <definedName name="tdtrvl" localSheetId="6">[6]gtrinh!#REF!</definedName>
    <definedName name="tdtrvl">[6]gtrinh!#REF!</definedName>
    <definedName name="tdvl" localSheetId="6">[6]gtrinh!#REF!</definedName>
    <definedName name="tdvl">[6]gtrinh!#REF!</definedName>
    <definedName name="tdvl1p">#REF!</definedName>
    <definedName name="tdvl3p">'[6]CHITIET VL-NC'!$G$23</definedName>
    <definedName name="tenck">#REF!</definedName>
    <definedName name="th">[10]gVL!$N$20</definedName>
    <definedName name="th3x15" localSheetId="6">[6]giathanh1!#REF!</definedName>
    <definedName name="th3x15">[6]giathanh1!#REF!</definedName>
    <definedName name="thang">#REF!</definedName>
    <definedName name="thanhtien">#REF!</definedName>
    <definedName name="ThanhXuan110" localSheetId="6">'[48]KH-Q1,Q2,01'!#REF!</definedName>
    <definedName name="ThanhXuan110">'[48]KH-Q1,Q2,01'!#REF!</definedName>
    <definedName name="thepban">#REF!</definedName>
    <definedName name="thepU" localSheetId="6">[49]TTDZ22!#REF!</definedName>
    <definedName name="thepU">[49]TTDZ22!#REF!</definedName>
    <definedName name="thetichck">#REF!</definedName>
    <definedName name="THGO1pnc">#REF!</definedName>
    <definedName name="thht">#REF!</definedName>
    <definedName name="thinh">[36]gvl!$N$23</definedName>
    <definedName name="THK" localSheetId="6">'[1]COAT&amp;WRAP-QIOT-#3'!#REF!</definedName>
    <definedName name="THK">'[1]COAT&amp;WRAP-QIOT-#3'!#REF!</definedName>
    <definedName name="THKP160" localSheetId="6">'[6]dongia (2)'!#REF!</definedName>
    <definedName name="THKP160">'[6]dongia (2)'!#REF!</definedName>
    <definedName name="thkp3" localSheetId="6">#REF!</definedName>
    <definedName name="thkp3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r15" localSheetId="6">[6]giathanh1!#REF!</definedName>
    <definedName name="thtr15">[6]giathanh1!#REF!</definedName>
    <definedName name="thtt">#REF!</definedName>
    <definedName name="thucthanh">'[50]Thuc thanh'!$E$29</definedName>
    <definedName name="thuevat" localSheetId="6">'[39]DG-Don vi'!#REF!</definedName>
    <definedName name="thuevat">'[39]DG-Don vi'!#REF!</definedName>
    <definedName name="Tien">#REF!</definedName>
    <definedName name="Tiepdia">[6]Tiepdia!$A:$IV</definedName>
    <definedName name="TKYB">"TKYB"</definedName>
    <definedName name="TL" localSheetId="6">[8]ND!#REF!</definedName>
    <definedName name="TL">[8]ND!#REF!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N">"$A$1:$I$11"</definedName>
    <definedName name="tn1pinnc" localSheetId="6">'[6]thao-go'!#REF!</definedName>
    <definedName name="tn1pinnc">'[6]thao-go'!#REF!</definedName>
    <definedName name="tn2mhnnc" localSheetId="6">'[6]thao-go'!#REF!</definedName>
    <definedName name="tn2mhnnc">'[6]thao-go'!#REF!</definedName>
    <definedName name="TNCM" localSheetId="6">'[6]CHITIET VL-NC-TT-3p'!#REF!</definedName>
    <definedName name="TNCM">'[6]CHITIET VL-NC-TT-3p'!#REF!</definedName>
    <definedName name="tnhnnc" localSheetId="6">'[6]thao-go'!#REF!</definedName>
    <definedName name="tnhnnc">'[6]thao-go'!#REF!</definedName>
    <definedName name="tnignc" localSheetId="6">'[6]thao-go'!#REF!</definedName>
    <definedName name="tnignc">'[6]thao-go'!#REF!</definedName>
    <definedName name="tnin190nc" localSheetId="6">'[6]thao-go'!#REF!</definedName>
    <definedName name="tnin190nc">'[6]thao-go'!#REF!</definedName>
    <definedName name="tnlnc" localSheetId="6">'[6]thao-go'!#REF!</definedName>
    <definedName name="tnlnc">'[6]thao-go'!#REF!</definedName>
    <definedName name="tnnnc" localSheetId="6">'[6]thao-go'!#REF!</definedName>
    <definedName name="tnnnc">'[6]thao-go'!#REF!</definedName>
    <definedName name="tno">[22]gVL!$Q$47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R15HT" localSheetId="6">'[6]TONGKE-HT'!#REF!</definedName>
    <definedName name="TR15HT">'[6]TONGKE-HT'!#REF!</definedName>
    <definedName name="TR16HT" localSheetId="6">'[6]TONGKE-HT'!#REF!</definedName>
    <definedName name="TR16HT">'[6]TONGKE-HT'!#REF!</definedName>
    <definedName name="TR19HT" localSheetId="6">'[6]TONGKE-HT'!#REF!</definedName>
    <definedName name="TR19HT">'[6]TONGKE-HT'!#REF!</definedName>
    <definedName name="tr1x15" localSheetId="6">[6]giathanh1!#REF!</definedName>
    <definedName name="tr1x15">[6]giathanh1!#REF!</definedName>
    <definedName name="TR20HT" localSheetId="6">'[6]TONGKE-HT'!#REF!</definedName>
    <definedName name="TR20HT">'[6]TONGKE-HT'!#REF!</definedName>
    <definedName name="tr3x100" localSheetId="6">'[6]dongia (2)'!#REF!</definedName>
    <definedName name="tr3x100">'[6]dongia (2)'!#REF!</definedName>
    <definedName name="Tra_Cot">#REF!</definedName>
    <definedName name="Tra_DM_su_dung">#REF!</definedName>
    <definedName name="Tra_don_gia_KS">#REF!</definedName>
    <definedName name="Tra_DTCT">#REF!</definedName>
    <definedName name="Tra_GTXLST">[51]DTCT!$C$10:$J$438</definedName>
    <definedName name="Tra_phan_tram" localSheetId="6">[52]Tra_bang!#REF!</definedName>
    <definedName name="Tra_phan_tram">[52]Tra_bang!#REF!</definedName>
    <definedName name="Tra_PTDG">[53]ptdg!$B$68:$M$1364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'[54]tra-vat-lieu'!$G$4:$J$193</definedName>
    <definedName name="tra_VL_1">'[26]tra-vat-lieu'!$A$201:$H$215</definedName>
    <definedName name="Tracuu">[55]SoTHVT!$O$6:$O$102</definedName>
    <definedName name="tram" localSheetId="6">[25]THTram!#REF!</definedName>
    <definedName name="tram">[25]THTram!#REF!</definedName>
    <definedName name="tram100" localSheetId="6">'[6]dongia (2)'!#REF!</definedName>
    <definedName name="tram100">'[6]dongia (2)'!#REF!</definedName>
    <definedName name="tram1x25" localSheetId="6">'[6]dongia (2)'!#REF!</definedName>
    <definedName name="tram1x25">'[6]dongia (2)'!#REF!</definedName>
    <definedName name="TRANSFORMER" localSheetId="6">'[37]NEW-PANEL'!#REF!</definedName>
    <definedName name="TRANSFORMER">'[37]NEW-PANEL'!#REF!</definedName>
    <definedName name="TraTH">'[56]dtct cong'!$A$9:$A$649</definedName>
    <definedName name="tru10mtc" localSheetId="6">'[6]t-h HA THE'!#REF!</definedName>
    <definedName name="tru10mtc">'[6]t-h HA THE'!#REF!</definedName>
    <definedName name="tru8mtc" localSheetId="6">'[6]t-h HA THE'!#REF!</definedName>
    <definedName name="tru8mtc">'[6]t-h HA THE'!#REF!</definedName>
    <definedName name="TT">[55]BangkeNX!$M$4:$M$1004</definedName>
    <definedName name="TT_1P">#REF!</definedName>
    <definedName name="TT_3p">#REF!</definedName>
    <definedName name="tt1pnc" localSheetId="6">'[6]lam-moi'!#REF!</definedName>
    <definedName name="tt1pnc">'[6]lam-moi'!#REF!</definedName>
    <definedName name="tt1pvl" localSheetId="6">'[6]lam-moi'!#REF!</definedName>
    <definedName name="tt1pvl">'[6]lam-moi'!#REF!</definedName>
    <definedName name="tt3pnc" localSheetId="6">'[6]lam-moi'!#REF!</definedName>
    <definedName name="tt3pnc">'[6]lam-moi'!#REF!</definedName>
    <definedName name="tt3pvl" localSheetId="6">'[6]lam-moi'!#REF!</definedName>
    <definedName name="tt3pvl">'[6]lam-moi'!#REF!</definedName>
    <definedName name="ttam">[10]gVL!$N$21</definedName>
    <definedName name="TTDD">[6]TDTKP!$E$44+[6]TDTKP!$F$44+[6]TDTKP!$G$44</definedName>
    <definedName name="TTDD1P">[57]TDTKP!$F$46</definedName>
    <definedName name="TTDD3P" localSheetId="6">[6]TDTKP1!#REF!</definedName>
    <definedName name="TTDD3P">[6]TDTKP1!#REF!</definedName>
    <definedName name="ttdd3pct">[57]TDTKP!$E$46</definedName>
    <definedName name="TTDDCT3p" localSheetId="6">[6]TDTKP1!#REF!</definedName>
    <definedName name="TTDDCT3p">[6]TDTKP1!#REF!</definedName>
    <definedName name="TTDKKH">'[57]DK-KH'!$F$9</definedName>
    <definedName name="tthi">#REF!</definedName>
    <definedName name="TTK3p">'[6]TONGKE3p '!$C$295</definedName>
    <definedName name="ttronmk">#REF!</definedName>
    <definedName name="TTTR">[57]TDTKP!$H$46</definedName>
    <definedName name="tv75nc">#REF!</definedName>
    <definedName name="tv75vl">#REF!</definedName>
    <definedName name="tx1pignc" localSheetId="6">'[6]thao-go'!#REF!</definedName>
    <definedName name="tx1pignc">'[6]thao-go'!#REF!</definedName>
    <definedName name="tx1pindnc" localSheetId="6">'[6]thao-go'!#REF!</definedName>
    <definedName name="tx1pindnc">'[6]thao-go'!#REF!</definedName>
    <definedName name="tx1pingnc" localSheetId="6">'[6]thao-go'!#REF!</definedName>
    <definedName name="tx1pingnc">'[6]thao-go'!#REF!</definedName>
    <definedName name="tx1pintnc" localSheetId="6">'[6]thao-go'!#REF!</definedName>
    <definedName name="tx1pintnc">'[6]thao-go'!#REF!</definedName>
    <definedName name="tx1pitnc" localSheetId="6">'[6]thao-go'!#REF!</definedName>
    <definedName name="tx1pitnc">'[6]thao-go'!#REF!</definedName>
    <definedName name="tx2mhnnc" localSheetId="6">'[6]thao-go'!#REF!</definedName>
    <definedName name="tx2mhnnc">'[6]thao-go'!#REF!</definedName>
    <definedName name="tx2mitnc" localSheetId="6">'[6]thao-go'!#REF!</definedName>
    <definedName name="tx2mitnc">'[6]thao-go'!#REF!</definedName>
    <definedName name="txhnnc" localSheetId="6">'[6]thao-go'!#REF!</definedName>
    <definedName name="txhnnc">'[6]thao-go'!#REF!</definedName>
    <definedName name="txig1nc" localSheetId="6">'[6]thao-go'!#REF!</definedName>
    <definedName name="txig1nc">'[6]thao-go'!#REF!</definedName>
    <definedName name="txin190nc" localSheetId="6">'[6]thao-go'!#REF!</definedName>
    <definedName name="txin190nc">'[6]thao-go'!#REF!</definedName>
    <definedName name="txinnc" localSheetId="6">'[6]thao-go'!#REF!</definedName>
    <definedName name="txinnc">'[6]thao-go'!#REF!</definedName>
    <definedName name="txit1nc" localSheetId="6">'[6]thao-go'!#REF!</definedName>
    <definedName name="txit1nc">'[6]thao-go'!#REF!</definedName>
    <definedName name="ty_le">#REF!</definedName>
    <definedName name="ty_le_BTN">#REF!</definedName>
    <definedName name="Ty_le1">#REF!</definedName>
    <definedName name="ưqde" hidden="1">{"'Sheet1'!$L$16"}</definedName>
    <definedName name="VA" localSheetId="6">[8]ND!#REF!</definedName>
    <definedName name="VA">[8]ND!#REF!</definedName>
    <definedName name="VARIINST">#REF!</definedName>
    <definedName name="VARIPURC">#REF!</definedName>
    <definedName name="VAT" localSheetId="6">#REF!</definedName>
    <definedName name="VAT">#REF!</definedName>
    <definedName name="VCDD3p" localSheetId="6">'[6]KPVC-BD '!#REF!</definedName>
    <definedName name="VCDD3p">'[6]KPVC-BD '!#REF!</definedName>
    <definedName name="VCHT">#REF!</definedName>
    <definedName name="VCTT">#REF!</definedName>
    <definedName name="VCVBT1">'[6]VCV-BE-TONG'!$G$11</definedName>
    <definedName name="VCVBT2">'[6]VCV-BE-TONG'!$G$17</definedName>
    <definedName name="vd">#REF!</definedName>
    <definedName name="vd3p">#REF!</definedName>
    <definedName name="vdkt">[22]gVL!$Q$55</definedName>
    <definedName name="vkh">[58]chiettinh!$I$11</definedName>
    <definedName name="vl1p">#REF!</definedName>
    <definedName name="vl3p" localSheetId="6">#REF!</definedName>
    <definedName name="vl3p">#REF!</definedName>
    <definedName name="vldd" localSheetId="6">'[6]TH XL'!#REF!</definedName>
    <definedName name="vldd">'[6]TH XL'!#REF!</definedName>
    <definedName name="vldn400">#REF!</definedName>
    <definedName name="vldn600">#REF!</definedName>
    <definedName name="VLHC">[6]TNHCHINH!$I$38</definedName>
    <definedName name="vltr" localSheetId="6">'[6]TH XL'!#REF!</definedName>
    <definedName name="vltr">'[6]TH XL'!#REF!</definedName>
    <definedName name="vltram">#REF!</definedName>
    <definedName name="vr3p">#REF!</definedName>
    <definedName name="VT">#REF!</definedName>
    <definedName name="vt1pbs" localSheetId="6">'[6]lam-moi'!#REF!</definedName>
    <definedName name="vt1pbs">'[6]lam-moi'!#REF!</definedName>
    <definedName name="vtbs" localSheetId="6">'[6]lam-moi'!#REF!</definedName>
    <definedName name="vtbs">'[6]lam-moi'!#REF!</definedName>
    <definedName name="vua_75" localSheetId="6">[59]dongia!#REF!</definedName>
    <definedName name="vua_75">[59]dongia!#REF!</definedName>
    <definedName name="W">#REF!</definedName>
    <definedName name="wrn.chi._.tiÆt." hidden="1">{#N/A,#N/A,FALSE,"Chi tiÆt"}</definedName>
    <definedName name="X">#REF!</definedName>
    <definedName name="x17dnc" localSheetId="6">[6]chitiet!#REF!</definedName>
    <definedName name="x17dnc">[6]chitiet!#REF!</definedName>
    <definedName name="x17dvl" localSheetId="6">[6]chitiet!#REF!</definedName>
    <definedName name="x17dvl">[6]chitiet!#REF!</definedName>
    <definedName name="x17knc" localSheetId="6">[6]chitiet!#REF!</definedName>
    <definedName name="x17knc">[6]chitiet!#REF!</definedName>
    <definedName name="x17kvl" localSheetId="6">[6]chitiet!#REF!</definedName>
    <definedName name="x17kvl">[6]chitiet!#REF!</definedName>
    <definedName name="X1pFCOnc" localSheetId="6">'[6]CHITIET VL-NC-TT -1p'!#REF!</definedName>
    <definedName name="X1pFCOnc">'[6]CHITIET VL-NC-TT -1p'!#REF!</definedName>
    <definedName name="X1pFCOvc" localSheetId="6">'[6]CHITIET VL-NC-TT -1p'!#REF!</definedName>
    <definedName name="X1pFCOvc">'[6]CHITIET VL-NC-TT -1p'!#REF!</definedName>
    <definedName name="X1pFCOvl" localSheetId="6">'[6]CHITIET VL-NC-TT -1p'!#REF!</definedName>
    <definedName name="X1pFCOvl">'[6]CHITIET VL-NC-TT -1p'!#REF!</definedName>
    <definedName name="x1pignc" localSheetId="6">'[6]lam-moi'!#REF!</definedName>
    <definedName name="x1pignc">'[6]lam-moi'!#REF!</definedName>
    <definedName name="X1pIGvc" localSheetId="6">'[6]CHITIET VL-NC-TT -1p'!#REF!</definedName>
    <definedName name="X1pIGvc">'[6]CHITIET VL-NC-TT -1p'!#REF!</definedName>
    <definedName name="x1pigvl" localSheetId="6">'[6]lam-moi'!#REF!</definedName>
    <definedName name="x1pigvl">'[6]lam-moi'!#REF!</definedName>
    <definedName name="x1pind" localSheetId="6">#REF!</definedName>
    <definedName name="x1pind">#REF!</definedName>
    <definedName name="x1pindnc" localSheetId="6">'[6]lam-moi'!#REF!</definedName>
    <definedName name="x1pindnc">'[6]lam-moi'!#REF!</definedName>
    <definedName name="x1pindvl" localSheetId="6">'[6]lam-moi'!#REF!</definedName>
    <definedName name="x1pindvl">'[6]lam-moi'!#REF!</definedName>
    <definedName name="x1ping" localSheetId="6">#REF!</definedName>
    <definedName name="x1ping">#REF!</definedName>
    <definedName name="x1pingnc" localSheetId="6">'[6]lam-moi'!#REF!</definedName>
    <definedName name="x1pingnc">'[6]lam-moi'!#REF!</definedName>
    <definedName name="x1pingvl" localSheetId="6">'[6]lam-moi'!#REF!</definedName>
    <definedName name="x1pingvl">'[6]lam-moi'!#REF!</definedName>
    <definedName name="x1pint" localSheetId="6">#REF!</definedName>
    <definedName name="x1pint">#REF!</definedName>
    <definedName name="x1pintnc" localSheetId="6">'[6]lam-moi'!#REF!</definedName>
    <definedName name="x1pintnc">'[6]lam-moi'!#REF!</definedName>
    <definedName name="X1pINTvc" localSheetId="6">'[6]CHITIET VL-NC-TT -1p'!#REF!</definedName>
    <definedName name="X1pINTvc">'[6]CHITIET VL-NC-TT -1p'!#REF!</definedName>
    <definedName name="x1pintvl" localSheetId="6">'[6]lam-moi'!#REF!</definedName>
    <definedName name="x1pintvl">'[6]lam-moi'!#REF!</definedName>
    <definedName name="x1pitnc" localSheetId="6">'[6]lam-moi'!#REF!</definedName>
    <definedName name="x1pitnc">'[6]lam-moi'!#REF!</definedName>
    <definedName name="X1pITvc" localSheetId="6">'[6]CHITIET VL-NC-TT -1p'!#REF!</definedName>
    <definedName name="X1pITvc">'[6]CHITIET VL-NC-TT -1p'!#REF!</definedName>
    <definedName name="x1pitvl" localSheetId="6">'[6]lam-moi'!#REF!</definedName>
    <definedName name="x1pitvl">'[6]lam-moi'!#REF!</definedName>
    <definedName name="x20knc" localSheetId="6">[6]chitiet!#REF!</definedName>
    <definedName name="x20knc">[6]chitiet!#REF!</definedName>
    <definedName name="x20kvl" localSheetId="6">[6]chitiet!#REF!</definedName>
    <definedName name="x20kvl">[6]chitiet!#REF!</definedName>
    <definedName name="x22knc" localSheetId="6">[6]chitiet!#REF!</definedName>
    <definedName name="x22knc">[6]chitiet!#REF!</definedName>
    <definedName name="x22kvl" localSheetId="6">[6]chitiet!#REF!</definedName>
    <definedName name="x22kvl">[6]chitiet!#REF!</definedName>
    <definedName name="x2mig1nc" localSheetId="6">'[6]lam-moi'!#REF!</definedName>
    <definedName name="x2mig1nc">'[6]lam-moi'!#REF!</definedName>
    <definedName name="x2mig1vl" localSheetId="6">'[6]lam-moi'!#REF!</definedName>
    <definedName name="x2mig1vl">'[6]lam-moi'!#REF!</definedName>
    <definedName name="x2min1nc" localSheetId="6">'[6]lam-moi'!#REF!</definedName>
    <definedName name="x2min1nc">'[6]lam-moi'!#REF!</definedName>
    <definedName name="x2min1vl" localSheetId="6">'[6]lam-moi'!#REF!</definedName>
    <definedName name="x2min1vl">'[6]lam-moi'!#REF!</definedName>
    <definedName name="x2mit1vl" localSheetId="6">'[6]lam-moi'!#REF!</definedName>
    <definedName name="x2mit1vl">'[6]lam-moi'!#REF!</definedName>
    <definedName name="x2mitnc" localSheetId="6">'[6]lam-moi'!#REF!</definedName>
    <definedName name="x2mitnc">'[6]lam-moi'!#REF!</definedName>
    <definedName name="Xa">#REF!</definedName>
    <definedName name="XCCT">0.5</definedName>
    <definedName name="XDNHC">[60]dongiachitiet!$A$62:$J$333</definedName>
    <definedName name="xdsnc" localSheetId="6">[6]gtrinh!#REF!</definedName>
    <definedName name="xdsnc">[6]gtrinh!#REF!</definedName>
    <definedName name="xdsvl" localSheetId="6">[6]gtrinh!#REF!</definedName>
    <definedName name="xdsvl">[6]gtrinh!#REF!</definedName>
    <definedName name="xfco" localSheetId="6">#REF!</definedName>
    <definedName name="xfco">#REF!</definedName>
    <definedName name="xfco3p">#REF!</definedName>
    <definedName name="xfconc" localSheetId="6">'[6]lam-moi'!#REF!</definedName>
    <definedName name="xfconc">'[6]lam-moi'!#REF!</definedName>
    <definedName name="xfconc3p">'[6]CHITIET VL-NC'!$G$94</definedName>
    <definedName name="xfcotnc">#REF!</definedName>
    <definedName name="xfcotvl">#REF!</definedName>
    <definedName name="xfcovl" localSheetId="6">'[6]lam-moi'!#REF!</definedName>
    <definedName name="xfcovl">'[6]lam-moi'!#REF!</definedName>
    <definedName name="xfcovl3p">'[6]CHITIET VL-NC'!$G$90</definedName>
    <definedName name="xfnc" localSheetId="6">'[6]lam-moi'!#REF!</definedName>
    <definedName name="xfnc">'[6]lam-moi'!#REF!</definedName>
    <definedName name="xfvl" localSheetId="6">'[6]lam-moi'!#REF!</definedName>
    <definedName name="xfvl">'[6]lam-moi'!#REF!</definedName>
    <definedName name="xh">#REF!</definedName>
    <definedName name="xhn" localSheetId="6">#REF!</definedName>
    <definedName name="xhn">#REF!</definedName>
    <definedName name="xhnnc" localSheetId="6">'[6]lam-moi'!#REF!</definedName>
    <definedName name="xhnnc">'[6]lam-moi'!#REF!</definedName>
    <definedName name="xhnvl" localSheetId="6">'[6]lam-moi'!#REF!</definedName>
    <definedName name="xhnvl">'[6]lam-moi'!#REF!</definedName>
    <definedName name="xig" localSheetId="6">#REF!</definedName>
    <definedName name="xig">#REF!</definedName>
    <definedName name="xig1" localSheetId="6">#REF!</definedName>
    <definedName name="xig1">#REF!</definedName>
    <definedName name="xig1nc" localSheetId="6">'[6]lam-moi'!#REF!</definedName>
    <definedName name="xig1nc">'[6]lam-moi'!#REF!</definedName>
    <definedName name="xig1p">#REF!</definedName>
    <definedName name="xig1pnc" localSheetId="6">'[6]lam-moi'!#REF!</definedName>
    <definedName name="xig1pnc">'[6]lam-moi'!#REF!</definedName>
    <definedName name="xig1pvl" localSheetId="6">'[6]lam-moi'!#REF!</definedName>
    <definedName name="xig1pvl">'[6]lam-moi'!#REF!</definedName>
    <definedName name="xig1vl" localSheetId="6">'[6]lam-moi'!#REF!</definedName>
    <definedName name="xig1vl">'[6]lam-moi'!#REF!</definedName>
    <definedName name="xig2nc" localSheetId="6">'[6]lam-moi'!#REF!</definedName>
    <definedName name="xig2nc">'[6]lam-moi'!#REF!</definedName>
    <definedName name="xig2vl" localSheetId="6">'[6]lam-moi'!#REF!</definedName>
    <definedName name="xig2vl">'[6]lam-moi'!#REF!</definedName>
    <definedName name="xig3p">#REF!</definedName>
    <definedName name="xiggnc">'[6]CHITIET VL-NC'!$G$57</definedName>
    <definedName name="xiggvl">'[6]CHITIET VL-NC'!$G$53</definedName>
    <definedName name="xignc" localSheetId="6">'[6]lam-moi'!#REF!</definedName>
    <definedName name="xignc">'[6]lam-moi'!#REF!</definedName>
    <definedName name="xignc3p" localSheetId="6">#REF!</definedName>
    <definedName name="xignc3p">#REF!</definedName>
    <definedName name="xigvl" localSheetId="6">'[6]lam-moi'!#REF!</definedName>
    <definedName name="xigvl">'[6]lam-moi'!#REF!</definedName>
    <definedName name="xigvl3p" localSheetId="6">#REF!</definedName>
    <definedName name="xigvl3p">#REF!</definedName>
    <definedName name="xin" localSheetId="6">#REF!</definedName>
    <definedName name="xin">#REF!</definedName>
    <definedName name="xin190" localSheetId="6">#REF!</definedName>
    <definedName name="xin190">#REF!</definedName>
    <definedName name="xin1903p">#REF!</definedName>
    <definedName name="xin190nc" localSheetId="6">'[6]lam-moi'!#REF!</definedName>
    <definedName name="xin190nc">'[6]lam-moi'!#REF!</definedName>
    <definedName name="xin190nc3p">'[6]CHITIET VL-NC'!$G$76</definedName>
    <definedName name="xin190vl" localSheetId="6">'[6]lam-moi'!#REF!</definedName>
    <definedName name="xin190vl">'[6]lam-moi'!#REF!</definedName>
    <definedName name="xin190vl3p">'[6]CHITIET VL-NC'!$G$72</definedName>
    <definedName name="xin2903p">#REF!</definedName>
    <definedName name="xin290nc3p" localSheetId="6">#REF!</definedName>
    <definedName name="xin290nc3p">#REF!</definedName>
    <definedName name="xin290vl3p" localSheetId="6">#REF!</definedName>
    <definedName name="xin290vl3p">#REF!</definedName>
    <definedName name="xin3p">#REF!</definedName>
    <definedName name="xin901nc" localSheetId="6">'[6]lam-moi'!#REF!</definedName>
    <definedName name="xin901nc">'[6]lam-moi'!#REF!</definedName>
    <definedName name="xin901vl" localSheetId="6">'[6]lam-moi'!#REF!</definedName>
    <definedName name="xin901vl">'[6]lam-moi'!#REF!</definedName>
    <definedName name="xind" localSheetId="6">#REF!</definedName>
    <definedName name="xind">#REF!</definedName>
    <definedName name="xind1p">#REF!</definedName>
    <definedName name="xind1pnc" localSheetId="6">'[6]lam-moi'!#REF!</definedName>
    <definedName name="xind1pnc">'[6]lam-moi'!#REF!</definedName>
    <definedName name="xind1pvl" localSheetId="6">'[6]lam-moi'!#REF!</definedName>
    <definedName name="xind1pvl">'[6]lam-moi'!#REF!</definedName>
    <definedName name="xind3p">#REF!</definedName>
    <definedName name="xindnc" localSheetId="6">'[6]lam-moi'!#REF!</definedName>
    <definedName name="xindnc">'[6]lam-moi'!#REF!</definedName>
    <definedName name="xindnc1p">#REF!</definedName>
    <definedName name="xindnc3p">'[6]CHITIET VL-NC'!$G$85</definedName>
    <definedName name="xindvl" localSheetId="6">'[6]lam-moi'!#REF!</definedName>
    <definedName name="xindvl">'[6]lam-moi'!#REF!</definedName>
    <definedName name="xindvl1p">#REF!</definedName>
    <definedName name="xindvl3p">'[6]CHITIET VL-NC'!$G$80</definedName>
    <definedName name="xing1p">#REF!</definedName>
    <definedName name="xing1pnc" localSheetId="6">'[6]lam-moi'!#REF!</definedName>
    <definedName name="xing1pnc">'[6]lam-moi'!#REF!</definedName>
    <definedName name="xing1pvl" localSheetId="6">'[6]lam-moi'!#REF!</definedName>
    <definedName name="xing1pvl">'[6]lam-moi'!#REF!</definedName>
    <definedName name="xingnc1p">#REF!</definedName>
    <definedName name="xingvl1p">#REF!</definedName>
    <definedName name="xinnc" localSheetId="6">'[6]lam-moi'!#REF!</definedName>
    <definedName name="xinnc">'[6]lam-moi'!#REF!</definedName>
    <definedName name="xinnc3p" localSheetId="6">#REF!</definedName>
    <definedName name="xinnc3p">#REF!</definedName>
    <definedName name="xint1p">#REF!</definedName>
    <definedName name="xinvl" localSheetId="6">'[6]lam-moi'!#REF!</definedName>
    <definedName name="xinvl">'[6]lam-moi'!#REF!</definedName>
    <definedName name="xinvl3p" localSheetId="6">#REF!</definedName>
    <definedName name="xinvl3p">#REF!</definedName>
    <definedName name="xit" localSheetId="6">#REF!</definedName>
    <definedName name="xit">#REF!</definedName>
    <definedName name="xit1" localSheetId="6">#REF!</definedName>
    <definedName name="xit1">#REF!</definedName>
    <definedName name="xit1nc" localSheetId="6">'[6]lam-moi'!#REF!</definedName>
    <definedName name="xit1nc">'[6]lam-moi'!#REF!</definedName>
    <definedName name="xit1p">#REF!</definedName>
    <definedName name="xit1pnc" localSheetId="6">'[6]lam-moi'!#REF!</definedName>
    <definedName name="xit1pnc">'[6]lam-moi'!#REF!</definedName>
    <definedName name="xit1pvl" localSheetId="6">'[6]lam-moi'!#REF!</definedName>
    <definedName name="xit1pvl">'[6]lam-moi'!#REF!</definedName>
    <definedName name="xit1vl" localSheetId="6">'[6]lam-moi'!#REF!</definedName>
    <definedName name="xit1vl">'[6]lam-moi'!#REF!</definedName>
    <definedName name="xit2nc" localSheetId="6">'[6]lam-moi'!#REF!</definedName>
    <definedName name="xit2nc">'[6]lam-moi'!#REF!</definedName>
    <definedName name="xit2nc3p" localSheetId="6">#REF!</definedName>
    <definedName name="xit2nc3p">#REF!</definedName>
    <definedName name="xit2vl" localSheetId="6">'[6]lam-moi'!#REF!</definedName>
    <definedName name="xit2vl">'[6]lam-moi'!#REF!</definedName>
    <definedName name="xit2vl3p" localSheetId="6">#REF!</definedName>
    <definedName name="xit2vl3p">#REF!</definedName>
    <definedName name="xit3p">#REF!</definedName>
    <definedName name="xitnc" localSheetId="6">'[6]lam-moi'!#REF!</definedName>
    <definedName name="xitnc">'[6]lam-moi'!#REF!</definedName>
    <definedName name="xitnc3p" localSheetId="6">#REF!</definedName>
    <definedName name="xitnc3p">#REF!</definedName>
    <definedName name="xittnc">'[6]CHITIET VL-NC'!$G$48</definedName>
    <definedName name="xittvl">'[6]CHITIET VL-NC'!$G$44</definedName>
    <definedName name="xitvl" localSheetId="6">'[6]lam-moi'!#REF!</definedName>
    <definedName name="xitvl">'[6]lam-moi'!#REF!</definedName>
    <definedName name="xitvl3p" localSheetId="6">#REF!</definedName>
    <definedName name="xitvl3p">#REF!</definedName>
    <definedName name="xl" localSheetId="6">[61]chitimc!#REF!</definedName>
    <definedName name="xl">[61]chitimc!#REF!</definedName>
    <definedName name="xm">[27]gvl!$N$16</definedName>
    <definedName name="xn">#REF!</definedName>
    <definedName name="xr1nc" localSheetId="6">'[6]lam-moi'!#REF!</definedName>
    <definedName name="xr1nc">'[6]lam-moi'!#REF!</definedName>
    <definedName name="xr1vl" localSheetId="6">'[6]lam-moi'!#REF!</definedName>
    <definedName name="xr1vl">'[6]lam-moi'!#REF!</definedName>
    <definedName name="xtr3pnc" localSheetId="6">[6]gtrinh!#REF!</definedName>
    <definedName name="xtr3pnc">[6]gtrinh!#REF!</definedName>
    <definedName name="xtr3pvl" localSheetId="6">[6]gtrinh!#REF!</definedName>
    <definedName name="xtr3pvl">[6]gtrinh!#REF!</definedName>
    <definedName name="xuat_hien">[62]DTCT!$A$6:$A$58</definedName>
    <definedName name="Xuat_hien1">[63]DTCT!$A$7:$A$238</definedName>
    <definedName name="Z" hidden="1">{"'Sheet1'!$L$16"}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506" l="1"/>
  <c r="BD16" i="506"/>
  <c r="BC16" i="506"/>
  <c r="BA16" i="506"/>
  <c r="AZ16" i="506"/>
  <c r="AX16" i="506"/>
  <c r="AW16" i="506"/>
  <c r="AV16" i="506"/>
  <c r="AU16" i="506"/>
  <c r="AT16" i="506"/>
  <c r="AS16" i="506"/>
  <c r="AR16" i="506"/>
  <c r="AQ16" i="506"/>
  <c r="AP16" i="506"/>
  <c r="AO16" i="506"/>
  <c r="AN16" i="506"/>
  <c r="AM16" i="506"/>
  <c r="AL16" i="506"/>
  <c r="AK16" i="506"/>
  <c r="AJ16" i="506"/>
  <c r="AI16" i="506"/>
  <c r="BE15" i="506"/>
  <c r="BE14" i="506"/>
  <c r="BE13" i="506"/>
  <c r="BE12" i="506"/>
  <c r="BE11" i="506"/>
  <c r="BE10" i="506"/>
  <c r="AF16" i="506"/>
  <c r="U16" i="506"/>
  <c r="S16" i="506"/>
  <c r="R16" i="506"/>
  <c r="Q16" i="506"/>
  <c r="P16" i="506"/>
  <c r="O16" i="506"/>
  <c r="N16" i="506"/>
  <c r="L16" i="506"/>
  <c r="K16" i="506"/>
  <c r="H16" i="506"/>
  <c r="D16" i="506"/>
  <c r="C16" i="506"/>
  <c r="AD15" i="506"/>
  <c r="AC15" i="506"/>
  <c r="AB15" i="506"/>
  <c r="AA15" i="506"/>
  <c r="T15" i="506"/>
  <c r="V15" i="506" s="1"/>
  <c r="W15" i="506" s="1"/>
  <c r="Z15" i="506" s="1"/>
  <c r="J15" i="506"/>
  <c r="F15" i="506"/>
  <c r="X15" i="506" s="1"/>
  <c r="B15" i="506"/>
  <c r="AD14" i="506"/>
  <c r="AC14" i="506"/>
  <c r="AB14" i="506"/>
  <c r="AA14" i="506"/>
  <c r="X14" i="506"/>
  <c r="T14" i="506"/>
  <c r="J14" i="506"/>
  <c r="F14" i="506"/>
  <c r="B14" i="506"/>
  <c r="AD13" i="506"/>
  <c r="AC13" i="506"/>
  <c r="AB13" i="506"/>
  <c r="AA13" i="506"/>
  <c r="T13" i="506"/>
  <c r="V13" i="506" s="1"/>
  <c r="W13" i="506" s="1"/>
  <c r="Z13" i="506" s="1"/>
  <c r="J13" i="506"/>
  <c r="F13" i="506"/>
  <c r="X13" i="506" s="1"/>
  <c r="B13" i="506"/>
  <c r="AD12" i="506"/>
  <c r="AC12" i="506"/>
  <c r="AB12" i="506"/>
  <c r="AA12" i="506"/>
  <c r="T12" i="506"/>
  <c r="J12" i="506"/>
  <c r="F12" i="506"/>
  <c r="X12" i="506" s="1"/>
  <c r="B12" i="506"/>
  <c r="AD11" i="506"/>
  <c r="AC11" i="506"/>
  <c r="AB11" i="506"/>
  <c r="AA11" i="506"/>
  <c r="T11" i="506"/>
  <c r="J11" i="506"/>
  <c r="F11" i="506"/>
  <c r="X11" i="506" s="1"/>
  <c r="E11" i="506"/>
  <c r="E12" i="506" s="1"/>
  <c r="B11" i="506"/>
  <c r="AD10" i="506"/>
  <c r="AC10" i="506"/>
  <c r="AB10" i="506"/>
  <c r="AA10" i="506"/>
  <c r="T10" i="506"/>
  <c r="V10" i="506" s="1"/>
  <c r="J10" i="506"/>
  <c r="F10" i="506"/>
  <c r="X10" i="506" s="1"/>
  <c r="E10" i="506"/>
  <c r="B10" i="506"/>
  <c r="U3" i="506"/>
  <c r="BE16" i="506" l="1"/>
  <c r="AA16" i="506"/>
  <c r="AB16" i="506"/>
  <c r="AC16" i="506"/>
  <c r="AD16" i="506"/>
  <c r="F16" i="506"/>
  <c r="I12" i="506"/>
  <c r="G12" i="506" s="1"/>
  <c r="Y12" i="506" s="1"/>
  <c r="E13" i="506"/>
  <c r="W10" i="506"/>
  <c r="T16" i="506"/>
  <c r="V14" i="506"/>
  <c r="W14" i="506" s="1"/>
  <c r="I10" i="506"/>
  <c r="V11" i="506"/>
  <c r="W11" i="506" s="1"/>
  <c r="V12" i="506"/>
  <c r="W12" i="506" s="1"/>
  <c r="X16" i="506"/>
  <c r="I11" i="506"/>
  <c r="G11" i="506" s="1"/>
  <c r="Y11" i="506" s="1"/>
  <c r="V16" i="506" l="1"/>
  <c r="W16" i="506"/>
  <c r="E14" i="506"/>
  <c r="I13" i="506"/>
  <c r="G13" i="506" s="1"/>
  <c r="Y13" i="506" s="1"/>
  <c r="G10" i="506"/>
  <c r="Y10" i="506" l="1"/>
  <c r="AE13" i="506"/>
  <c r="E15" i="506"/>
  <c r="I14" i="506"/>
  <c r="AG13" i="506" l="1"/>
  <c r="AH13" i="506"/>
  <c r="AY13" i="506" s="1"/>
  <c r="BB13" i="506" s="1"/>
  <c r="BF13" i="506" s="1"/>
  <c r="I15" i="506"/>
  <c r="I16" i="506" s="1"/>
  <c r="G14" i="506"/>
  <c r="E16" i="506"/>
  <c r="G15" i="506" l="1"/>
  <c r="Y15" i="506" s="1"/>
  <c r="AE15" i="506" s="1"/>
  <c r="Z11" i="506"/>
  <c r="Z12" i="506"/>
  <c r="Z14" i="506"/>
  <c r="Z10" i="506"/>
  <c r="Y14" i="506"/>
  <c r="AG15" i="506" l="1"/>
  <c r="AH15" i="506"/>
  <c r="AY15" i="506" s="1"/>
  <c r="BB15" i="506" s="1"/>
  <c r="BF15" i="506" s="1"/>
  <c r="G16" i="506"/>
  <c r="Z16" i="506"/>
  <c r="AE10" i="506"/>
  <c r="AE14" i="506"/>
  <c r="Y16" i="506"/>
  <c r="AE12" i="506"/>
  <c r="AE11" i="506"/>
  <c r="AH10" i="506" l="1"/>
  <c r="AG12" i="506"/>
  <c r="AH12" i="506"/>
  <c r="AY12" i="506" s="1"/>
  <c r="BB12" i="506" s="1"/>
  <c r="BF12" i="506" s="1"/>
  <c r="AG14" i="506"/>
  <c r="AH14" i="506"/>
  <c r="AY14" i="506" s="1"/>
  <c r="BB14" i="506" s="1"/>
  <c r="BF14" i="506" s="1"/>
  <c r="AG11" i="506"/>
  <c r="AH11" i="506"/>
  <c r="AY11" i="506" s="1"/>
  <c r="BB11" i="506" s="1"/>
  <c r="BF11" i="506" s="1"/>
  <c r="AG10" i="506"/>
  <c r="AG16" i="506" s="1"/>
  <c r="AE16" i="506"/>
  <c r="AY10" i="506" l="1"/>
  <c r="AH16" i="506"/>
  <c r="AY16" i="506" l="1"/>
  <c r="BB10" i="506"/>
  <c r="BB16" i="506" l="1"/>
  <c r="BB18" i="506" s="1"/>
  <c r="BF10" i="506"/>
  <c r="BF16" i="506" s="1"/>
  <c r="F11" i="411" l="1"/>
  <c r="D14" i="411"/>
  <c r="F13" i="411"/>
  <c r="D15" i="411"/>
  <c r="D11" i="411"/>
  <c r="D13" i="411"/>
  <c r="D16" i="411"/>
  <c r="F14" i="411"/>
  <c r="F12" i="411"/>
  <c r="F15" i="411"/>
  <c r="F16" i="411"/>
  <c r="D12" i="411"/>
  <c r="G14" i="411" l="1"/>
  <c r="E11" i="411"/>
  <c r="E13" i="411"/>
  <c r="E15" i="411"/>
  <c r="H16" i="411"/>
  <c r="H11" i="411"/>
  <c r="H13" i="411"/>
  <c r="H15" i="411"/>
  <c r="H12" i="411"/>
  <c r="E12" i="411"/>
  <c r="E14" i="411"/>
  <c r="E16" i="411"/>
  <c r="G11" i="411"/>
  <c r="G13" i="411"/>
  <c r="H14" i="411"/>
  <c r="G15" i="411"/>
  <c r="G12" i="411"/>
  <c r="G16" i="411"/>
  <c r="J16" i="444" l="1"/>
  <c r="K16" i="444"/>
  <c r="L16" i="444"/>
  <c r="I16" i="444"/>
  <c r="L17" i="444"/>
  <c r="H18" i="444"/>
  <c r="I18" i="444"/>
  <c r="J20" i="444"/>
  <c r="K20" i="444"/>
  <c r="H20" i="444"/>
  <c r="I20" i="444"/>
  <c r="L21" i="444"/>
  <c r="L14" i="444"/>
  <c r="L22" i="444" s="1"/>
  <c r="I21" i="444"/>
  <c r="L15" i="444"/>
  <c r="J15" i="444"/>
  <c r="J17" i="444"/>
  <c r="K17" i="444"/>
  <c r="J18" i="444"/>
  <c r="K18" i="444"/>
  <c r="L18" i="444"/>
  <c r="J19" i="444"/>
  <c r="K19" i="444"/>
  <c r="L19" i="444"/>
  <c r="L20" i="444"/>
  <c r="J21" i="444"/>
  <c r="K21" i="444"/>
  <c r="H15" i="444"/>
  <c r="I15" i="444"/>
  <c r="G16" i="444"/>
  <c r="H16" i="444"/>
  <c r="H17" i="444"/>
  <c r="I17" i="444"/>
  <c r="I19" i="444"/>
  <c r="G20" i="444"/>
  <c r="G21" i="444"/>
  <c r="H21" i="444"/>
  <c r="I14" i="444"/>
  <c r="I22" i="444" s="1"/>
  <c r="G14" i="444"/>
  <c r="G15" i="444"/>
  <c r="G18" i="444"/>
  <c r="G19" i="444"/>
  <c r="H19" i="444"/>
  <c r="AZ9" i="424"/>
  <c r="D14" i="444" s="1"/>
  <c r="BA9" i="424"/>
  <c r="E14" i="444" s="1"/>
  <c r="BB9" i="424"/>
  <c r="F14" i="444" s="1"/>
  <c r="AZ15" i="424"/>
  <c r="D20" i="444" s="1"/>
  <c r="Q20" i="444" s="1"/>
  <c r="BA15" i="424"/>
  <c r="E20" i="444" s="1"/>
  <c r="BB15" i="424"/>
  <c r="F20" i="444" s="1"/>
  <c r="BE16" i="424"/>
  <c r="BG16" i="424" s="1"/>
  <c r="BD16" i="424"/>
  <c r="BC16" i="424"/>
  <c r="BB16" i="424"/>
  <c r="F21" i="444" s="1"/>
  <c r="BA16" i="424"/>
  <c r="E21" i="444" s="1"/>
  <c r="AZ16" i="424"/>
  <c r="D21" i="444" s="1"/>
  <c r="Q21" i="444" s="1"/>
  <c r="W5" i="461"/>
  <c r="O12" i="461" s="1"/>
  <c r="F11" i="461"/>
  <c r="G11" i="461"/>
  <c r="H11" i="461"/>
  <c r="I11" i="461"/>
  <c r="J11" i="461"/>
  <c r="K11" i="461"/>
  <c r="L11" i="461"/>
  <c r="M11" i="461"/>
  <c r="N11" i="461"/>
  <c r="E11" i="461"/>
  <c r="V19" i="461"/>
  <c r="H8" i="461"/>
  <c r="E8" i="461"/>
  <c r="P17" i="424"/>
  <c r="Q17" i="424"/>
  <c r="R17" i="424"/>
  <c r="S17" i="424"/>
  <c r="T17" i="424"/>
  <c r="U17" i="424"/>
  <c r="V17" i="424"/>
  <c r="W17" i="424"/>
  <c r="X17" i="424"/>
  <c r="Y17" i="424"/>
  <c r="Z17" i="424"/>
  <c r="AA17" i="424"/>
  <c r="AB17" i="424"/>
  <c r="AC17" i="424"/>
  <c r="AD17" i="424"/>
  <c r="AE17" i="424"/>
  <c r="AF17" i="424"/>
  <c r="AG17" i="424"/>
  <c r="AH17" i="424"/>
  <c r="AI17" i="424"/>
  <c r="AJ17" i="424"/>
  <c r="AK17" i="424"/>
  <c r="AL17" i="424"/>
  <c r="AM17" i="424"/>
  <c r="AN17" i="424"/>
  <c r="AO17" i="424"/>
  <c r="AP17" i="424"/>
  <c r="AQ17" i="424"/>
  <c r="AR17" i="424"/>
  <c r="AS17" i="424"/>
  <c r="AT17" i="424"/>
  <c r="AU17" i="424"/>
  <c r="AV17" i="424"/>
  <c r="AW17" i="424"/>
  <c r="AX17" i="424"/>
  <c r="AY17" i="424"/>
  <c r="BE14" i="424"/>
  <c r="BG14" i="424" s="1"/>
  <c r="BE9" i="424"/>
  <c r="BG9" i="424" s="1"/>
  <c r="F8" i="461"/>
  <c r="I8" i="461"/>
  <c r="J8" i="461"/>
  <c r="K8" i="461"/>
  <c r="L8" i="461"/>
  <c r="M8" i="461"/>
  <c r="N8" i="461"/>
  <c r="V17" i="461"/>
  <c r="V16" i="461"/>
  <c r="V15" i="461"/>
  <c r="V14" i="461"/>
  <c r="V13" i="461"/>
  <c r="V12" i="461"/>
  <c r="V9" i="461"/>
  <c r="X7" i="461"/>
  <c r="AZ14" i="424"/>
  <c r="D19" i="444" s="1"/>
  <c r="BA14" i="424"/>
  <c r="E19" i="444" s="1"/>
  <c r="BB14" i="424"/>
  <c r="F19" i="444" s="1"/>
  <c r="BC14" i="424"/>
  <c r="BD14" i="424"/>
  <c r="F17" i="424"/>
  <c r="G17" i="424"/>
  <c r="H17" i="424"/>
  <c r="I17" i="424"/>
  <c r="J17" i="424"/>
  <c r="K17" i="424"/>
  <c r="L17" i="424"/>
  <c r="M17" i="424"/>
  <c r="N17" i="424"/>
  <c r="O17" i="424"/>
  <c r="E17" i="424"/>
  <c r="C17" i="424"/>
  <c r="BE11" i="424"/>
  <c r="BG11" i="424" s="1"/>
  <c r="BE12" i="424"/>
  <c r="BG12" i="424" s="1"/>
  <c r="BE13" i="424"/>
  <c r="BG13" i="424" s="1"/>
  <c r="BE10" i="424"/>
  <c r="BG10" i="424" s="1"/>
  <c r="BD11" i="424"/>
  <c r="BD12" i="424"/>
  <c r="BD13" i="424"/>
  <c r="BD10" i="424"/>
  <c r="BC11" i="424"/>
  <c r="BC12" i="424"/>
  <c r="BC13" i="424"/>
  <c r="BC10" i="424"/>
  <c r="BB11" i="424"/>
  <c r="F16" i="444" s="1"/>
  <c r="BB12" i="424"/>
  <c r="F17" i="444" s="1"/>
  <c r="BB13" i="424"/>
  <c r="F18" i="444" s="1"/>
  <c r="BB10" i="424"/>
  <c r="F15" i="444" s="1"/>
  <c r="BA10" i="424"/>
  <c r="E15" i="444" s="1"/>
  <c r="BA11" i="424"/>
  <c r="E16" i="444" s="1"/>
  <c r="BA12" i="424"/>
  <c r="E17" i="444" s="1"/>
  <c r="BA13" i="424"/>
  <c r="E18" i="444" s="1"/>
  <c r="AZ10" i="424"/>
  <c r="D15" i="444" s="1"/>
  <c r="Q15" i="444" s="1"/>
  <c r="A2" i="444"/>
  <c r="D17" i="424"/>
  <c r="AZ11" i="424"/>
  <c r="D16" i="444" s="1"/>
  <c r="Q16" i="444" s="1"/>
  <c r="AZ12" i="424"/>
  <c r="AZ13" i="424"/>
  <c r="G8" i="461"/>
  <c r="M22" i="444"/>
  <c r="J6" i="444" s="1"/>
  <c r="K20" i="461" l="1"/>
  <c r="P12" i="461"/>
  <c r="R16" i="461"/>
  <c r="O14" i="461"/>
  <c r="R14" i="461"/>
  <c r="R10" i="461"/>
  <c r="O15" i="461"/>
  <c r="BF12" i="424"/>
  <c r="G20" i="461"/>
  <c r="R9" i="461"/>
  <c r="R8" i="461" s="1"/>
  <c r="C21" i="444"/>
  <c r="P15" i="461"/>
  <c r="Q12" i="461"/>
  <c r="Q9" i="461"/>
  <c r="Q8" i="461" s="1"/>
  <c r="Q17" i="461"/>
  <c r="H20" i="461"/>
  <c r="N20" i="461"/>
  <c r="E20" i="461"/>
  <c r="Q14" i="444"/>
  <c r="C14" i="444"/>
  <c r="D17" i="444"/>
  <c r="C17" i="444" s="1"/>
  <c r="C16" i="444"/>
  <c r="V8" i="461"/>
  <c r="J20" i="461"/>
  <c r="BB17" i="424"/>
  <c r="Q13" i="461"/>
  <c r="M20" i="461"/>
  <c r="BF10" i="424"/>
  <c r="BF9" i="424"/>
  <c r="BD17" i="424"/>
  <c r="BF14" i="424"/>
  <c r="O18" i="461"/>
  <c r="P17" i="461"/>
  <c r="Q10" i="461"/>
  <c r="R17" i="461"/>
  <c r="C20" i="444"/>
  <c r="O19" i="461"/>
  <c r="P18" i="461"/>
  <c r="Q16" i="461"/>
  <c r="R13" i="461"/>
  <c r="BF13" i="424"/>
  <c r="F22" i="444"/>
  <c r="L20" i="461"/>
  <c r="Q19" i="444"/>
  <c r="C19" i="444"/>
  <c r="BF11" i="424"/>
  <c r="C15" i="444"/>
  <c r="AZ17" i="424"/>
  <c r="BC17" i="424"/>
  <c r="D18" i="444"/>
  <c r="BE17" i="424"/>
  <c r="F20" i="461"/>
  <c r="E22" i="444"/>
  <c r="K14" i="444"/>
  <c r="G17" i="444"/>
  <c r="G22" i="444" s="1"/>
  <c r="V11" i="461"/>
  <c r="I20" i="461"/>
  <c r="O13" i="461"/>
  <c r="O9" i="461"/>
  <c r="R19" i="461"/>
  <c r="P9" i="461"/>
  <c r="P8" i="461" s="1"/>
  <c r="Q19" i="461"/>
  <c r="Q15" i="461"/>
  <c r="P16" i="461"/>
  <c r="P14" i="461"/>
  <c r="O10" i="461"/>
  <c r="O17" i="461"/>
  <c r="R18" i="461"/>
  <c r="R15" i="461"/>
  <c r="Q18" i="461"/>
  <c r="Q14" i="461"/>
  <c r="P10" i="461"/>
  <c r="P19" i="461"/>
  <c r="P13" i="461"/>
  <c r="R12" i="461"/>
  <c r="O16" i="461"/>
  <c r="S16" i="461" s="1"/>
  <c r="K15" i="444"/>
  <c r="H14" i="444"/>
  <c r="H22" i="444" s="1"/>
  <c r="BF16" i="424"/>
  <c r="BA17" i="424"/>
  <c r="S17" i="461" l="1"/>
  <c r="D22" i="444"/>
  <c r="J7" i="444" s="1"/>
  <c r="J8" i="444" s="1"/>
  <c r="P20" i="444" s="1"/>
  <c r="Q11" i="461"/>
  <c r="Q20" i="461" s="1"/>
  <c r="Q17" i="444"/>
  <c r="S15" i="461"/>
  <c r="R11" i="461"/>
  <c r="R20" i="461" s="1"/>
  <c r="P11" i="461"/>
  <c r="P20" i="461" s="1"/>
  <c r="S18" i="461"/>
  <c r="S10" i="461"/>
  <c r="S19" i="461"/>
  <c r="P17" i="444"/>
  <c r="P18" i="444"/>
  <c r="P21" i="444"/>
  <c r="P15" i="444"/>
  <c r="P16" i="444"/>
  <c r="P19" i="444"/>
  <c r="O8" i="461"/>
  <c r="S9" i="461"/>
  <c r="S8" i="461" s="1"/>
  <c r="S13" i="461"/>
  <c r="K22" i="444"/>
  <c r="S12" i="461"/>
  <c r="O11" i="461"/>
  <c r="S14" i="461"/>
  <c r="J14" i="444"/>
  <c r="J22" i="444" s="1"/>
  <c r="C18" i="444"/>
  <c r="C22" i="444" s="1"/>
  <c r="Q18" i="444"/>
  <c r="P14" i="444" l="1"/>
  <c r="O20" i="461"/>
  <c r="S11" i="461"/>
  <c r="S20" i="4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Lien_TCLD</author>
  </authors>
  <commentList>
    <comment ref="AL7" authorId="0" shapeId="0" xr:uid="{F52963AA-D802-4B62-AF25-F7E002AE4058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F10" authorId="1" shapeId="0" xr:uid="{A59D8789-3079-4D88-B823-8E42ABE66DF4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C14" authorId="1" shapeId="0" xr:uid="{F096943B-BC89-4673-9DB4-AFAF4A1A6BE9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KimDung</author>
  </authors>
  <commentList>
    <comment ref="A2" authorId="0" shapeId="0" xr:uid="{00000000-0006-0000-0A00-000001000000}">
      <text>
        <r>
          <rPr>
            <sz val="11"/>
            <color indexed="81"/>
            <rFont val="Tahoma"/>
            <family val="2"/>
          </rPr>
          <t xml:space="preserve">- Ghi tên PH/TT (đối với các ĐV thuộc PH/TT)
</t>
        </r>
      </text>
    </comment>
  </commentList>
</comments>
</file>

<file path=xl/sharedStrings.xml><?xml version="1.0" encoding="utf-8"?>
<sst xmlns="http://schemas.openxmlformats.org/spreadsheetml/2006/main" count="416" uniqueCount="207">
  <si>
    <t>Họ và tên</t>
  </si>
  <si>
    <t>Tổng cộng</t>
  </si>
  <si>
    <t>TT</t>
  </si>
  <si>
    <t>Xếp loại LĐ</t>
  </si>
  <si>
    <t>Trưởng phòng</t>
  </si>
  <si>
    <t>STT</t>
  </si>
  <si>
    <t>Chức danh công việc</t>
  </si>
  <si>
    <t>Công nghỉ hưởng BHXH</t>
  </si>
  <si>
    <t>Chuyên viên</t>
  </si>
  <si>
    <t>NGƯỜI LẬP BIỂU</t>
  </si>
  <si>
    <t>Phó Phòng</t>
  </si>
  <si>
    <t>TRƯỜNG CAO ĐẲNG THAN- KHOÁNG SẢN VIỆT NAM</t>
  </si>
  <si>
    <t>PHÒNG TỔ CHỨC LAO ĐỘNG</t>
  </si>
  <si>
    <t>I</t>
  </si>
  <si>
    <t>II</t>
  </si>
  <si>
    <t>Phòng TCLĐ</t>
  </si>
  <si>
    <t>Nguyễn Văn Hải</t>
  </si>
  <si>
    <t>Nguyễn Thị Hồng Phấn</t>
  </si>
  <si>
    <t>Trịnh Thị Hà</t>
  </si>
  <si>
    <t>Đơn vị tính: đồng</t>
  </si>
  <si>
    <t>Tháng 01</t>
  </si>
  <si>
    <t>Tháng 02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</si>
  <si>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</si>
  <si>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</si>
  <si>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</si>
  <si>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</si>
  <si>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</si>
  <si>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</si>
  <si>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</si>
  <si>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</si>
  <si>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</si>
  <si>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</si>
  <si>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Tiền lương chất lượng</t>
  </si>
  <si>
    <t>Tiền lương chất lượng được hưởng (loại A)</t>
  </si>
  <si>
    <t>Tiền lương chất lượng đã chi theo xếp loại tháng</t>
  </si>
  <si>
    <t>Tiền lương chất lượng (loại A) còn chưa chi</t>
  </si>
  <si>
    <t>A</t>
  </si>
  <si>
    <t>B</t>
  </si>
  <si>
    <t>C</t>
  </si>
  <si>
    <t>CỘNG</t>
  </si>
  <si>
    <t>TP. TỔ CHỨC LAO ĐỘNG</t>
  </si>
  <si>
    <t>Hoàng Thị Kim Liên</t>
  </si>
  <si>
    <t xml:space="preserve"> </t>
  </si>
  <si>
    <t>TRƯỜNG CAO ĐẲNG THAN - KHOÁNG SẢN VIỆT NAM</t>
  </si>
  <si>
    <t>1.</t>
  </si>
  <si>
    <t>đồng</t>
  </si>
  <si>
    <t>2.</t>
  </si>
  <si>
    <t>tháng</t>
  </si>
  <si>
    <t>3.</t>
  </si>
  <si>
    <t>4.</t>
  </si>
  <si>
    <t>Số tháng làm việc tại Đơn vị</t>
  </si>
  <si>
    <t>Trong đó:</t>
  </si>
  <si>
    <t xml:space="preserve">Ghi chú </t>
  </si>
  <si>
    <t>Xếp loại A (tháng)</t>
  </si>
  <si>
    <t>Xếp loại B (tháng)</t>
  </si>
  <si>
    <t>Xếp loại C (tháng)</t>
  </si>
  <si>
    <t xml:space="preserve">TỔNG </t>
  </si>
  <si>
    <t>Nguyễn Huy Trường</t>
  </si>
  <si>
    <t>Đảng ủy</t>
  </si>
  <si>
    <t>Phó trưởng phòng</t>
  </si>
  <si>
    <t>Ghi chú</t>
  </si>
  <si>
    <t>Ngân</t>
  </si>
  <si>
    <t>Hải</t>
  </si>
  <si>
    <t>Hà</t>
  </si>
  <si>
    <t xml:space="preserve">Nguyễn Huy </t>
  </si>
  <si>
    <t>Trường</t>
  </si>
  <si>
    <t>1/2A</t>
  </si>
  <si>
    <t>(Bảng này để TH cuối năm)</t>
  </si>
  <si>
    <t>Quyết toán tiền lương còn được phân phối lại năm 2022</t>
  </si>
  <si>
    <r>
      <t>(Quyết toán) Năm</t>
    </r>
    <r>
      <rPr>
        <b/>
        <sz val="8"/>
        <color indexed="12"/>
        <rFont val="Times New Roman"/>
        <family val="1"/>
      </rPr>
      <t xml:space="preserve"> 2022</t>
    </r>
  </si>
  <si>
    <t>Nguyễn Trần Phương Nga</t>
  </si>
  <si>
    <t>Nga</t>
  </si>
  <si>
    <t>Chức danh</t>
  </si>
  <si>
    <t>Xếp loại</t>
  </si>
  <si>
    <t>Công xếp loại A</t>
  </si>
  <si>
    <t>Công xếp loại B</t>
  </si>
  <si>
    <t>Công xếp loại C</t>
  </si>
  <si>
    <t>Công khác không hưởng lương/ thử việc ..</t>
  </si>
  <si>
    <t>Tổng số tháng xếp loại</t>
  </si>
  <si>
    <t>Hưởng lương đi làm/ khoán SP</t>
  </si>
  <si>
    <t>Hưởng lương L/T/H/P ..</t>
  </si>
  <si>
    <t xml:space="preserve">Nguyễn Văn </t>
  </si>
  <si>
    <t xml:space="preserve">Nguyễn Thị </t>
  </si>
  <si>
    <t xml:space="preserve">Nguyễn Thị Hồng </t>
  </si>
  <si>
    <t>Phấn</t>
  </si>
  <si>
    <t xml:space="preserve">Trịnh Thị </t>
  </si>
  <si>
    <t>Hoàng Thị Kim</t>
  </si>
  <si>
    <t xml:space="preserve"> Liên</t>
  </si>
  <si>
    <t>Nguyễn Trần Phương</t>
  </si>
  <si>
    <t>Đơn vị: Đồng</t>
  </si>
  <si>
    <t>Số tiền được hưởng xếp loại A</t>
  </si>
  <si>
    <t>Số tiền được hưởng xếp loại B</t>
  </si>
  <si>
    <t>Tổng tiền được hưởng</t>
  </si>
  <si>
    <t>Ký xác nhận NLĐ</t>
  </si>
  <si>
    <t>Hưởng lương đi làm/ khoán SP; Lễ; Tết…</t>
  </si>
  <si>
    <t>Hưởng lương Hè, phép…</t>
  </si>
  <si>
    <t>TRƯỞNG PHÒNG TỔ CHỨC LAO ĐỘNG</t>
  </si>
  <si>
    <t>Tiền lương chất lượng 1 tháng loại A của từng cá nhân:</t>
  </si>
  <si>
    <t xml:space="preserve"> cụ thể như sau:</t>
  </si>
  <si>
    <t>Vũ Thị Mai Hiền</t>
  </si>
  <si>
    <t>TẬP ĐOÀN CÔNG NGHIỆP THAN - KHOÁNG SẢN VIỆT NAM</t>
  </si>
  <si>
    <t>Vũ Thị Bích Hường</t>
  </si>
  <si>
    <t>Phạm Anh</t>
  </si>
  <si>
    <t>Tuấn</t>
  </si>
  <si>
    <t>Vũ Thị Bích</t>
  </si>
  <si>
    <t>Hường</t>
  </si>
  <si>
    <t>Vũ Thị Mai</t>
  </si>
  <si>
    <t>Hiền</t>
  </si>
  <si>
    <t>Nguyễn Việt Tùng</t>
  </si>
  <si>
    <t>Phó TP</t>
  </si>
  <si>
    <t>Bí thư Đoàn TN</t>
  </si>
  <si>
    <t>Phó BT thường trực ĐU</t>
  </si>
  <si>
    <t>Chuyển về phòng từ 16/10/2023</t>
  </si>
  <si>
    <t>Chuyển về khoa SP từ 01/9/2023</t>
  </si>
  <si>
    <t>Chuyển về phòng từ 01/6/2023</t>
  </si>
  <si>
    <t>P.TỔ CHỨC LAO ĐỘNG</t>
  </si>
  <si>
    <t>Nguyễn Thành Trung</t>
  </si>
  <si>
    <r>
      <t xml:space="preserve">Ký xác nhận 
của cá nhân 
</t>
    </r>
    <r>
      <rPr>
        <i/>
        <sz val="8"/>
        <rFont val="Times New Roman"/>
        <family val="1"/>
      </rPr>
      <t>(ký và ghi rõ họ tên)</t>
    </r>
  </si>
  <si>
    <r>
      <t xml:space="preserve">QUYẾT TOÁN QUỸ TIỀN LƯƠNG CHẤT LƯỢNG ĐƯỢC PHÂN PHỐI LẠI </t>
    </r>
    <r>
      <rPr>
        <b/>
        <sz val="13"/>
        <color indexed="12"/>
        <rFont val="Times New Roman"/>
        <family val="1"/>
      </rPr>
      <t>NĂM 2023</t>
    </r>
  </si>
  <si>
    <r>
      <t xml:space="preserve">Tổng tiền lương chất lượng chưa chi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 xml:space="preserve"> của đơn vị:</t>
    </r>
  </si>
  <si>
    <r>
      <t xml:space="preserve">Tổng số tháng xếp loại A năm </t>
    </r>
    <r>
      <rPr>
        <sz val="12"/>
        <color indexed="12"/>
        <rFont val="Times New Roman"/>
        <family val="1"/>
      </rPr>
      <t xml:space="preserve">2023 </t>
    </r>
    <r>
      <rPr>
        <sz val="12"/>
        <rFont val="Times New Roman"/>
        <family val="1"/>
      </rPr>
      <t>của đơn vị:</t>
    </r>
  </si>
  <si>
    <r>
      <t xml:space="preserve">Bảng chi tiết Quyết toán quỹ tiền lương chất lượng được phân phối lại cho Người lao động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>,</t>
    </r>
  </si>
  <si>
    <r>
      <t xml:space="preserve">Tiền lương chất lượng phân phối lại năm </t>
    </r>
    <r>
      <rPr>
        <b/>
        <sz val="8"/>
        <color indexed="12"/>
        <rFont val="Times New Roman"/>
        <family val="1"/>
      </rPr>
      <t>2023</t>
    </r>
  </si>
  <si>
    <t>HĐ NGHIỆM THU LƯƠNG</t>
  </si>
  <si>
    <t>Mai Phương Anh</t>
  </si>
  <si>
    <t xml:space="preserve">Họ  và tên
</t>
  </si>
  <si>
    <t>Tổng QTL KPIs của đơn vị (QTLKPIs1)</t>
  </si>
  <si>
    <t>Ngày công hương lương đi làm (NCi)</t>
  </si>
  <si>
    <t>Điểm KPIs đạt được (ĐKPIs)</t>
  </si>
  <si>
    <t>Hệ số K2 (theo điểm KPIs)</t>
  </si>
  <si>
    <t xml:space="preserve">Hệ số hưởng lương chức danh theo </t>
  </si>
  <si>
    <t>Hệ số được hưởng KPIs (HKPIsi)</t>
  </si>
  <si>
    <t>Tiền lương cơ bản</t>
  </si>
  <si>
    <t>Tổng tiền lương đóng BHXH</t>
  </si>
  <si>
    <t>Tiền lương tháng theo mức độ hoàn thành nhiệm vụ</t>
  </si>
  <si>
    <t>Tổng cộng tiền lương được chi trong tháng</t>
  </si>
  <si>
    <t>Lương cơ bản</t>
  </si>
  <si>
    <t xml:space="preserve">TỔNG HỢP KẾT QUẢ ĐÁNH GIÁ, XẾP LOẠI LAO ĐỘNG </t>
  </si>
  <si>
    <t>CN tự ĐG, XL</t>
  </si>
  <si>
    <t>Trưởng ĐV ĐG, XL</t>
  </si>
  <si>
    <t>Đường link mở phiểu KPI
 các cá nhân</t>
  </si>
  <si>
    <t>Điểm
KPI</t>
  </si>
  <si>
    <t>Hệ số KK (K2)</t>
  </si>
  <si>
    <t>2. KPI_Hải</t>
  </si>
  <si>
    <t>3. KPI_Hiền</t>
  </si>
  <si>
    <t>4. KPI_Hường</t>
  </si>
  <si>
    <t>5. KPI_Liên</t>
  </si>
  <si>
    <t>6. KPI_Nga</t>
  </si>
  <si>
    <t>7. KPI_Phương Anh</t>
  </si>
  <si>
    <t>THÁNG 7/2024</t>
  </si>
  <si>
    <t>TỔNG HỢP PHÂN PHỐI LẠI TIỀN LƯƠNG THÁNG 13 NĂM 2024</t>
  </si>
  <si>
    <r>
      <t>BẢNG TỔNG HỢP XẾP LOẠI VÀ TIỀN LƯƠNG CHẤT LƯỢNG CÔNG TÁC CÒN CHƯA CHI - NĂM</t>
    </r>
    <r>
      <rPr>
        <b/>
        <sz val="12"/>
        <color indexed="12"/>
        <rFont val="Times New Roman"/>
        <family val="1"/>
      </rPr>
      <t xml:space="preserve"> 2024</t>
    </r>
  </si>
  <si>
    <t xml:space="preserve">Tiền lương KPIs theo hiệu quả công việc </t>
  </si>
  <si>
    <t>VR-, Tạm hoãn HĐLĐ, NTT, Vr-</t>
  </si>
  <si>
    <t xml:space="preserve">Điểm KPIs đã quy đổi theo hệ số được hưởng lương KPIs </t>
  </si>
  <si>
    <t xml:space="preserve">THÁNG </t>
  </si>
  <si>
    <t>BẢNG THANH TOÁN TIỀN LƯƠNG THEO KPIs -</t>
  </si>
  <si>
    <t>Ngày công hương lương Lễ; Tết</t>
  </si>
  <si>
    <t>Ngày công hương lương phép; Vr+</t>
  </si>
  <si>
    <t>Tiền lương phép; Vr+</t>
  </si>
  <si>
    <t>CÁN BỘ QUẢN LÝ TUYỂN SINH TỈNH NGOÀI</t>
  </si>
  <si>
    <t xml:space="preserve">tiền lương chức danh </t>
  </si>
  <si>
    <t xml:space="preserve">Lương chất lượng công việc </t>
  </si>
  <si>
    <t>Thâm niên công tác tuyển sinh tỉnh ngoài</t>
  </si>
  <si>
    <t>9=5*10%</t>
  </si>
  <si>
    <t>7=5-6-9</t>
  </si>
  <si>
    <t xml:space="preserve">Lương chất lượng </t>
  </si>
  <si>
    <t>Tiền lương sau quyết toán năm 2025</t>
  </si>
  <si>
    <t>Hỗ trợ thâm niên công tác (60%)</t>
  </si>
  <si>
    <t>Các khoản trừ</t>
  </si>
  <si>
    <t>PC ATVSV</t>
  </si>
  <si>
    <t>PC ĐTN</t>
  </si>
  <si>
    <t>Tiền còn lĩnh sau các khoản trừ</t>
  </si>
  <si>
    <t>Điện thoại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</si>
  <si>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</si>
  <si>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</si>
  <si>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</si>
  <si>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</si>
  <si>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</si>
  <si>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</si>
  <si>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Trừ tiền quảng cáo trên nền tảng Facebook</t>
  </si>
  <si>
    <t>Trừ tiền đi nghỉ cuối tuần</t>
  </si>
  <si>
    <t>Trừ tiền tham quan ĐL; HQ</t>
  </si>
  <si>
    <t>Trừ thuế TNCN Đào Huy Hoàng</t>
  </si>
  <si>
    <t>Trừ thuế TNCN T8</t>
  </si>
  <si>
    <t>Tham quan Indonesi</t>
  </si>
  <si>
    <t>Trừ bồi hoàn theo QĐ 4195</t>
  </si>
  <si>
    <t>Thực hiện cắt Polyp ở đợt khám sức khỏe</t>
  </si>
  <si>
    <t xml:space="preserve">Trừ tiền CP dịch vụ quảng cáo trên nền tảng Facebook </t>
  </si>
  <si>
    <t>Cộng các khoản trừ</t>
  </si>
  <si>
    <t xml:space="preserve">Trừ tiền QT theo VBĐN thu QTL 2024 </t>
  </si>
  <si>
    <t>Trừ tiền theo QT công nợ Triệu Văn Hiếu (theo BC ngày 27/5/2025)</t>
  </si>
  <si>
    <t>Số HS tuyển trong tháng</t>
  </si>
  <si>
    <t>Trừ 0,5% ĐP công đoàn</t>
  </si>
  <si>
    <t>Ngày công hương lương họp, tham quan</t>
  </si>
  <si>
    <t>tiền lương học, họp, tham quan</t>
  </si>
  <si>
    <t>Trừ thuế TNCN T12/2025</t>
  </si>
  <si>
    <t>28=21+…+27</t>
  </si>
  <si>
    <t>32=28+29+31</t>
  </si>
  <si>
    <t>Trừ thuế TNCN T01/2026</t>
  </si>
  <si>
    <t>NĂM 2026</t>
  </si>
  <si>
    <t>Biểu 12</t>
  </si>
  <si>
    <t>Lương cố định theo QĐ 6879</t>
  </si>
  <si>
    <t>Công đi tuyển sinh ngày tết</t>
  </si>
  <si>
    <t>Hỗ trợ đi tuyển sinh ngày tết</t>
  </si>
  <si>
    <t>24=20+21+22+23</t>
  </si>
  <si>
    <t>Đơn vị tính: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</si>
</sst>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.00_ ;_ * \-#,##0.00_ ;_ * &quot;-&quot;??_ ;_ @_ "/>
    <numFmt numFmtId="169" formatCode="_ * #,##0.0_ ;_ * \-#,##0.0_ ;_ * &quot;-&quot;??_ ;_ @_ "/>
    <numFmt numFmtId="170" formatCode="_ * #,##0_ ;_ * \-#,##0_ ;_ * &quot;-&quot;??_ ;_ @_ 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_(* #,##0_);_(* \(#,##0\);_(* &quot;-&quot;??_);_(@_)"/>
    <numFmt numFmtId="176" formatCode="0.0"/>
    <numFmt numFmtId="177" formatCode="#,##0.0"/>
    <numFmt numFmtId="178" formatCode="_-* #,##0\ _₫_-;\-* #,##0\ _₫_-;_-* &quot;-&quot;??\ _₫_-;_-@_-"/>
    <numFmt numFmtId="179" formatCode="_-* #,##0.0\ _₫_-;\-* #,##0.0\ _₫_-;_-* &quot;-&quot;??\ _₫_-;_-@_-"/>
    <numFmt numFmtId="180" formatCode="_ * #,##0.000_ ;_ * \-#,##0.000_ ;_ * &quot;-&quot;??_ ;_ @_ "/>
  </numFmts>
  <fonts count="89">
    <font>
      <sz val="12"/>
      <name val=".vntime"/>
    </font>
    <font>
      <sz val="12"/>
      <name val=".VnTime"/>
      <family val="2"/>
    </font>
    <font>
      <b/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indexed="81"/>
      <name val="Tahoma"/>
      <family val="2"/>
    </font>
    <font>
      <b/>
      <sz val="13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i/>
      <sz val="9"/>
      <name val="Times New Roman"/>
      <family val="1"/>
    </font>
    <font>
      <b/>
      <sz val="11"/>
      <color indexed="8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3"/>
      <color indexed="12"/>
      <name val="Times New Roman"/>
      <family val="1"/>
    </font>
    <font>
      <b/>
      <sz val="8"/>
      <color indexed="12"/>
      <name val="Times New Roman"/>
      <family val="1"/>
    </font>
    <font>
      <i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color rgb="FF0000FF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00FF"/>
      <name val="Times New Roman"/>
      <family val="1"/>
    </font>
    <font>
      <u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1"/>
      <color theme="0"/>
      <name val="Times New Roman"/>
      <family val="1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.VnTime"/>
      <family val="2"/>
      <charset val="163"/>
    </font>
    <font>
      <i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8"/>
      <name val="Times New Roman"/>
      <family val="1"/>
      <charset val="163"/>
    </font>
    <font>
      <sz val="14"/>
      <name val=".VnTime"/>
      <family val="2"/>
      <charset val="163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  <charset val="163"/>
    </font>
    <font>
      <sz val="16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3">
    <xf numFmtId="0" fontId="0" fillId="0" borderId="0"/>
    <xf numFmtId="0" fontId="43" fillId="0" borderId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10" fillId="0" borderId="0"/>
    <xf numFmtId="0" fontId="15" fillId="0" borderId="0"/>
    <xf numFmtId="0" fontId="15" fillId="0" borderId="0"/>
    <xf numFmtId="0" fontId="24" fillId="0" borderId="0"/>
    <xf numFmtId="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67">
    <xf numFmtId="0" fontId="0" fillId="0" borderId="0" xfId="0"/>
    <xf numFmtId="0" fontId="9" fillId="0" borderId="0" xfId="26"/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70" fontId="10" fillId="2" borderId="3" xfId="2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0" fontId="10" fillId="2" borderId="3" xfId="2" applyNumberFormat="1" applyFont="1" applyFill="1" applyBorder="1" applyAlignment="1">
      <alignment vertical="center" shrinkToFit="1"/>
    </xf>
    <xf numFmtId="170" fontId="10" fillId="2" borderId="6" xfId="2" applyNumberFormat="1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>
      <alignment vertical="center" shrinkToFit="1"/>
    </xf>
    <xf numFmtId="0" fontId="16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70" fontId="10" fillId="2" borderId="3" xfId="0" applyNumberFormat="1" applyFont="1" applyFill="1" applyBorder="1" applyAlignment="1">
      <alignment vertical="center" shrinkToFit="1"/>
    </xf>
    <xf numFmtId="170" fontId="10" fillId="2" borderId="6" xfId="0" applyNumberFormat="1" applyFont="1" applyFill="1" applyBorder="1" applyAlignment="1">
      <alignment horizontal="center" vertical="center" shrinkToFit="1"/>
    </xf>
    <xf numFmtId="169" fontId="11" fillId="2" borderId="4" xfId="0" applyNumberFormat="1" applyFont="1" applyFill="1" applyBorder="1" applyAlignment="1">
      <alignment vertical="center" shrinkToFit="1"/>
    </xf>
    <xf numFmtId="170" fontId="11" fillId="2" borderId="4" xfId="0" applyNumberFormat="1" applyFont="1" applyFill="1" applyBorder="1" applyAlignment="1">
      <alignment vertical="center" shrinkToFit="1"/>
    </xf>
    <xf numFmtId="170" fontId="10" fillId="2" borderId="10" xfId="0" applyNumberFormat="1" applyFont="1" applyFill="1" applyBorder="1" applyAlignment="1">
      <alignment vertical="center" shrinkToFit="1"/>
    </xf>
    <xf numFmtId="170" fontId="10" fillId="2" borderId="10" xfId="2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70" fontId="10" fillId="2" borderId="3" xfId="0" applyNumberFormat="1" applyFont="1" applyFill="1" applyBorder="1" applyAlignment="1">
      <alignment horizontal="center" vertical="center" shrinkToFit="1"/>
    </xf>
    <xf numFmtId="170" fontId="10" fillId="2" borderId="10" xfId="0" applyNumberFormat="1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70" fontId="10" fillId="2" borderId="6" xfId="0" applyNumberFormat="1" applyFont="1" applyFill="1" applyBorder="1" applyAlignment="1">
      <alignment vertical="center" shrinkToFi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170" fontId="10" fillId="2" borderId="0" xfId="2" applyNumberFormat="1" applyFont="1" applyFill="1" applyAlignment="1">
      <alignment horizontal="center" vertical="center"/>
    </xf>
    <xf numFmtId="170" fontId="13" fillId="2" borderId="0" xfId="2" applyNumberFormat="1" applyFont="1" applyFill="1" applyAlignment="1">
      <alignment horizontal="center" vertical="center"/>
    </xf>
    <xf numFmtId="170" fontId="28" fillId="2" borderId="0" xfId="2" applyNumberFormat="1" applyFont="1" applyFill="1" applyAlignment="1">
      <alignment horizontal="center" vertical="center"/>
    </xf>
    <xf numFmtId="170" fontId="30" fillId="2" borderId="0" xfId="2" applyNumberFormat="1" applyFont="1" applyFill="1" applyAlignment="1">
      <alignment horizontal="center" vertical="center" wrapText="1"/>
    </xf>
    <xf numFmtId="170" fontId="31" fillId="2" borderId="0" xfId="2" applyNumberFormat="1" applyFont="1" applyFill="1" applyAlignment="1">
      <alignment horizontal="center" vertical="center"/>
    </xf>
    <xf numFmtId="170" fontId="11" fillId="2" borderId="0" xfId="2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70" fontId="10" fillId="2" borderId="6" xfId="2" applyNumberFormat="1" applyFont="1" applyFill="1" applyBorder="1" applyAlignment="1">
      <alignment horizontal="center" vertical="center" shrinkToFit="1"/>
    </xf>
    <xf numFmtId="0" fontId="10" fillId="2" borderId="15" xfId="10" applyFill="1" applyBorder="1" applyAlignment="1">
      <alignment horizontal="left" vertical="center" shrinkToFit="1"/>
    </xf>
    <xf numFmtId="176" fontId="10" fillId="2" borderId="10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1" fillId="0" borderId="11" xfId="0" applyFont="1" applyBorder="1" applyAlignment="1">
      <alignment vertical="center"/>
    </xf>
    <xf numFmtId="3" fontId="11" fillId="2" borderId="4" xfId="2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9" fontId="34" fillId="0" borderId="0" xfId="14" applyFont="1" applyAlignment="1">
      <alignment vertical="center"/>
    </xf>
    <xf numFmtId="170" fontId="34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5" fillId="2" borderId="0" xfId="0" applyFont="1" applyFill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178" fontId="10" fillId="2" borderId="0" xfId="2" applyNumberFormat="1" applyFont="1" applyFill="1" applyBorder="1" applyAlignment="1">
      <alignment horizontal="left" vertical="center"/>
    </xf>
    <xf numFmtId="178" fontId="10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177" fontId="11" fillId="2" borderId="4" xfId="2" applyNumberFormat="1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6" xfId="10" applyBorder="1" applyAlignment="1">
      <alignment horizontal="left" vertical="center" shrinkToFit="1"/>
    </xf>
    <xf numFmtId="0" fontId="10" fillId="0" borderId="17" xfId="10" applyBorder="1" applyAlignment="1">
      <alignment horizontal="left" vertical="center" shrinkToFit="1"/>
    </xf>
    <xf numFmtId="0" fontId="10" fillId="0" borderId="18" xfId="10" applyBorder="1" applyAlignment="1">
      <alignment horizontal="left" vertical="center" shrinkToFit="1"/>
    </xf>
    <xf numFmtId="0" fontId="10" fillId="0" borderId="19" xfId="10" applyBorder="1" applyAlignment="1">
      <alignment horizontal="left" vertical="center" shrinkToFit="1"/>
    </xf>
    <xf numFmtId="0" fontId="10" fillId="0" borderId="20" xfId="10" applyBorder="1" applyAlignment="1">
      <alignment horizontal="left" vertical="center" shrinkToFit="1"/>
    </xf>
    <xf numFmtId="175" fontId="11" fillId="0" borderId="4" xfId="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5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54" fillId="2" borderId="0" xfId="1" applyFont="1" applyFill="1" applyAlignment="1">
      <alignment horizontal="center" vertical="center"/>
    </xf>
    <xf numFmtId="3" fontId="10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10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23" xfId="10" applyBorder="1" applyAlignment="1">
      <alignment horizontal="left" vertical="center" shrinkToFit="1"/>
    </xf>
    <xf numFmtId="0" fontId="10" fillId="0" borderId="24" xfId="10" applyBorder="1" applyAlignment="1">
      <alignment horizontal="left" vertical="center" shrinkToFit="1"/>
    </xf>
    <xf numFmtId="3" fontId="11" fillId="0" borderId="13" xfId="0" applyNumberFormat="1" applyFont="1" applyBorder="1" applyAlignment="1">
      <alignment horizontal="center" vertical="center" shrinkToFit="1"/>
    </xf>
    <xf numFmtId="3" fontId="11" fillId="0" borderId="4" xfId="0" applyNumberFormat="1" applyFont="1" applyBorder="1" applyAlignment="1">
      <alignment vertical="center" shrinkToFit="1"/>
    </xf>
    <xf numFmtId="3" fontId="10" fillId="0" borderId="4" xfId="0" applyNumberFormat="1" applyFont="1" applyBorder="1" applyAlignment="1">
      <alignment vertical="center" shrinkToFit="1"/>
    </xf>
    <xf numFmtId="3" fontId="10" fillId="0" borderId="7" xfId="0" applyNumberFormat="1" applyFont="1" applyBorder="1" applyAlignment="1">
      <alignment vertical="center" shrinkToFit="1"/>
    </xf>
    <xf numFmtId="3" fontId="10" fillId="0" borderId="3" xfId="0" applyNumberFormat="1" applyFont="1" applyBorder="1" applyAlignment="1">
      <alignment vertical="center" shrinkToFit="1"/>
    </xf>
    <xf numFmtId="3" fontId="10" fillId="0" borderId="9" xfId="0" applyNumberFormat="1" applyFont="1" applyBorder="1" applyAlignment="1">
      <alignment vertical="center" shrinkToFit="1"/>
    </xf>
    <xf numFmtId="3" fontId="11" fillId="0" borderId="13" xfId="0" applyNumberFormat="1" applyFont="1" applyBorder="1" applyAlignment="1">
      <alignment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8" fontId="10" fillId="2" borderId="3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0" fontId="10" fillId="2" borderId="10" xfId="10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0" fillId="2" borderId="3" xfId="10" applyFill="1" applyBorder="1" applyAlignment="1">
      <alignment horizontal="left" vertical="center" shrinkToFit="1"/>
    </xf>
    <xf numFmtId="178" fontId="42" fillId="2" borderId="6" xfId="2" applyNumberFormat="1" applyFont="1" applyFill="1" applyBorder="1" applyAlignment="1">
      <alignment horizontal="center" vertical="center" wrapText="1"/>
    </xf>
    <xf numFmtId="178" fontId="42" fillId="2" borderId="3" xfId="2" applyNumberFormat="1" applyFont="1" applyFill="1" applyBorder="1" applyAlignment="1">
      <alignment horizontal="left" vertical="center" wrapText="1"/>
    </xf>
    <xf numFmtId="178" fontId="42" fillId="2" borderId="3" xfId="2" applyNumberFormat="1" applyFont="1" applyFill="1" applyBorder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 wrapText="1"/>
    </xf>
    <xf numFmtId="0" fontId="10" fillId="2" borderId="10" xfId="10" applyFill="1" applyBorder="1" applyAlignment="1">
      <alignment horizontal="left" vertical="center" wrapText="1" shrinkToFit="1"/>
    </xf>
    <xf numFmtId="0" fontId="10" fillId="2" borderId="3" xfId="10" applyFill="1" applyBorder="1" applyAlignment="1">
      <alignment horizontal="left" vertical="center" wrapText="1" shrinkToFit="1"/>
    </xf>
    <xf numFmtId="0" fontId="46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52" fillId="2" borderId="0" xfId="0" applyFont="1" applyFill="1"/>
    <xf numFmtId="0" fontId="52" fillId="2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29" fillId="0" borderId="0" xfId="0" applyFont="1"/>
    <xf numFmtId="0" fontId="50" fillId="0" borderId="0" xfId="0" applyFont="1" applyAlignment="1">
      <alignment horizontal="center" vertical="center"/>
    </xf>
    <xf numFmtId="0" fontId="53" fillId="0" borderId="29" xfId="0" applyFont="1" applyBorder="1"/>
    <xf numFmtId="0" fontId="53" fillId="0" borderId="38" xfId="0" applyFont="1" applyBorder="1" applyAlignment="1">
      <alignment horizontal="center" vertical="center" wrapText="1"/>
    </xf>
    <xf numFmtId="0" fontId="53" fillId="3" borderId="38" xfId="0" applyFont="1" applyFill="1" applyBorder="1" applyAlignment="1">
      <alignment horizontal="left" vertical="center"/>
    </xf>
    <xf numFmtId="0" fontId="53" fillId="3" borderId="38" xfId="0" applyFont="1" applyFill="1" applyBorder="1" applyAlignment="1">
      <alignment horizontal="center" vertical="center"/>
    </xf>
    <xf numFmtId="4" fontId="53" fillId="0" borderId="38" xfId="0" applyNumberFormat="1" applyFont="1" applyBorder="1" applyAlignment="1">
      <alignment horizontal="center" vertical="center" wrapText="1"/>
    </xf>
    <xf numFmtId="177" fontId="59" fillId="3" borderId="38" xfId="0" applyNumberFormat="1" applyFont="1" applyFill="1" applyBorder="1" applyAlignment="1">
      <alignment horizontal="center" vertical="center"/>
    </xf>
    <xf numFmtId="0" fontId="60" fillId="0" borderId="38" xfId="0" applyFont="1" applyBorder="1" applyAlignment="1">
      <alignment horizontal="center" vertical="center" wrapText="1"/>
    </xf>
    <xf numFmtId="0" fontId="53" fillId="4" borderId="38" xfId="0" applyFont="1" applyFill="1" applyBorder="1" applyAlignment="1">
      <alignment horizontal="center" vertical="center" wrapText="1"/>
    </xf>
    <xf numFmtId="0" fontId="61" fillId="4" borderId="38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3" borderId="39" xfId="0" applyFont="1" applyFill="1" applyBorder="1" applyAlignment="1">
      <alignment horizontal="left" vertical="center"/>
    </xf>
    <xf numFmtId="0" fontId="53" fillId="3" borderId="39" xfId="0" applyFont="1" applyFill="1" applyBorder="1" applyAlignment="1">
      <alignment horizontal="center" vertical="center"/>
    </xf>
    <xf numFmtId="4" fontId="53" fillId="0" borderId="39" xfId="0" applyNumberFormat="1" applyFont="1" applyBorder="1" applyAlignment="1">
      <alignment horizontal="center" vertical="center" wrapText="1"/>
    </xf>
    <xf numFmtId="177" fontId="59" fillId="3" borderId="39" xfId="0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horizontal="center" vertical="center" wrapText="1"/>
    </xf>
    <xf numFmtId="0" fontId="53" fillId="4" borderId="39" xfId="0" applyFont="1" applyFill="1" applyBorder="1" applyAlignment="1">
      <alignment horizontal="center" vertical="center" wrapText="1"/>
    </xf>
    <xf numFmtId="0" fontId="61" fillId="4" borderId="3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/>
    </xf>
    <xf numFmtId="4" fontId="53" fillId="0" borderId="37" xfId="0" applyNumberFormat="1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177" fontId="59" fillId="3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vertical="center" wrapText="1"/>
    </xf>
    <xf numFmtId="0" fontId="53" fillId="4" borderId="37" xfId="0" applyFont="1" applyFill="1" applyBorder="1" applyAlignment="1">
      <alignment horizontal="center" vertical="center" wrapText="1"/>
    </xf>
    <xf numFmtId="0" fontId="61" fillId="4" borderId="37" xfId="0" applyFont="1" applyFill="1" applyBorder="1" applyAlignment="1">
      <alignment horizontal="left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0" xfId="0" applyFont="1"/>
    <xf numFmtId="170" fontId="51" fillId="2" borderId="7" xfId="32" applyNumberFormat="1" applyFont="1" applyFill="1" applyBorder="1" applyAlignment="1">
      <alignment vertical="center" shrinkToFit="1"/>
    </xf>
    <xf numFmtId="170" fontId="46" fillId="2" borderId="7" xfId="32" applyNumberFormat="1" applyFont="1" applyFill="1" applyBorder="1" applyAlignment="1">
      <alignment vertical="center" shrinkToFit="1"/>
    </xf>
    <xf numFmtId="170" fontId="44" fillId="2" borderId="7" xfId="32" applyNumberFormat="1" applyFont="1" applyFill="1" applyBorder="1" applyAlignment="1">
      <alignment vertical="center" shrinkToFit="1"/>
    </xf>
    <xf numFmtId="170" fontId="51" fillId="2" borderId="3" xfId="32" applyNumberFormat="1" applyFont="1" applyFill="1" applyBorder="1" applyAlignment="1">
      <alignment vertical="center" shrinkToFit="1"/>
    </xf>
    <xf numFmtId="170" fontId="46" fillId="2" borderId="3" xfId="32" applyNumberFormat="1" applyFont="1" applyFill="1" applyBorder="1" applyAlignment="1">
      <alignment vertical="center" shrinkToFit="1"/>
    </xf>
    <xf numFmtId="170" fontId="44" fillId="2" borderId="3" xfId="32" applyNumberFormat="1" applyFont="1" applyFill="1" applyBorder="1" applyAlignment="1">
      <alignment vertical="center" shrinkToFit="1"/>
    </xf>
    <xf numFmtId="170" fontId="51" fillId="2" borderId="9" xfId="32" applyNumberFormat="1" applyFont="1" applyFill="1" applyBorder="1" applyAlignment="1">
      <alignment vertical="center" shrinkToFit="1"/>
    </xf>
    <xf numFmtId="170" fontId="46" fillId="2" borderId="9" xfId="32" applyNumberFormat="1" applyFont="1" applyFill="1" applyBorder="1" applyAlignment="1">
      <alignment vertical="center" shrinkToFit="1"/>
    </xf>
    <xf numFmtId="170" fontId="10" fillId="2" borderId="9" xfId="32" applyNumberFormat="1" applyFont="1" applyFill="1" applyBorder="1" applyAlignment="1">
      <alignment vertical="center" shrinkToFit="1"/>
    </xf>
    <xf numFmtId="170" fontId="11" fillId="2" borderId="9" xfId="32" applyNumberFormat="1" applyFont="1" applyFill="1" applyBorder="1" applyAlignment="1">
      <alignment vertical="center" shrinkToFit="1"/>
    </xf>
    <xf numFmtId="170" fontId="44" fillId="2" borderId="9" xfId="32" applyNumberFormat="1" applyFont="1" applyFill="1" applyBorder="1" applyAlignment="1">
      <alignment vertical="center" shrinkToFit="1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170" fontId="28" fillId="2" borderId="0" xfId="0" applyNumberFormat="1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170" fontId="10" fillId="2" borderId="0" xfId="32" applyNumberFormat="1" applyFont="1" applyFill="1" applyAlignment="1">
      <alignment vertical="center"/>
    </xf>
    <xf numFmtId="170" fontId="46" fillId="2" borderId="0" xfId="32" applyNumberFormat="1" applyFont="1" applyFill="1" applyAlignment="1">
      <alignment vertical="center"/>
    </xf>
    <xf numFmtId="0" fontId="13" fillId="2" borderId="0" xfId="0" applyFont="1" applyFill="1"/>
    <xf numFmtId="0" fontId="55" fillId="2" borderId="0" xfId="0" applyFont="1" applyFill="1"/>
    <xf numFmtId="0" fontId="69" fillId="2" borderId="0" xfId="0" applyFont="1" applyFill="1"/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3" fillId="2" borderId="0" xfId="0" applyFont="1" applyFill="1" applyAlignment="1">
      <alignment vertical="center"/>
    </xf>
    <xf numFmtId="0" fontId="57" fillId="2" borderId="0" xfId="0" applyFont="1" applyFill="1"/>
    <xf numFmtId="0" fontId="74" fillId="2" borderId="0" xfId="0" applyFont="1" applyFill="1"/>
    <xf numFmtId="0" fontId="75" fillId="2" borderId="0" xfId="0" applyFont="1" applyFill="1" applyAlignment="1">
      <alignment vertical="center"/>
    </xf>
    <xf numFmtId="3" fontId="75" fillId="2" borderId="4" xfId="0" applyNumberFormat="1" applyFont="1" applyFill="1" applyBorder="1" applyAlignment="1">
      <alignment horizontal="center" vertical="center" shrinkToFit="1"/>
    </xf>
    <xf numFmtId="3" fontId="77" fillId="2" borderId="4" xfId="0" applyNumberFormat="1" applyFont="1" applyFill="1" applyBorder="1" applyAlignment="1">
      <alignment horizontal="center" vertical="center" shrinkToFit="1"/>
    </xf>
    <xf numFmtId="0" fontId="62" fillId="2" borderId="4" xfId="0" applyFont="1" applyFill="1" applyBorder="1" applyAlignment="1">
      <alignment vertical="center" wrapText="1"/>
    </xf>
    <xf numFmtId="0" fontId="78" fillId="2" borderId="0" xfId="0" applyFont="1" applyFill="1" applyAlignment="1">
      <alignment vertical="center"/>
    </xf>
    <xf numFmtId="0" fontId="78" fillId="2" borderId="0" xfId="0" applyFont="1" applyFill="1" applyAlignment="1">
      <alignment horizontal="center" vertical="center"/>
    </xf>
    <xf numFmtId="0" fontId="79" fillId="2" borderId="0" xfId="0" applyFont="1" applyFill="1"/>
    <xf numFmtId="0" fontId="78" fillId="2" borderId="0" xfId="0" applyFont="1" applyFill="1" applyAlignment="1">
      <alignment horizontal="left" vertical="center"/>
    </xf>
    <xf numFmtId="3" fontId="78" fillId="2" borderId="0" xfId="0" applyNumberFormat="1" applyFont="1" applyFill="1" applyAlignment="1">
      <alignment vertical="center"/>
    </xf>
    <xf numFmtId="170" fontId="80" fillId="2" borderId="0" xfId="0" applyNumberFormat="1" applyFont="1" applyFill="1" applyAlignment="1">
      <alignment vertical="center"/>
    </xf>
    <xf numFmtId="0" fontId="76" fillId="2" borderId="4" xfId="0" applyFont="1" applyFill="1" applyBorder="1" applyAlignment="1">
      <alignment horizontal="center" vertical="center" wrapText="1"/>
    </xf>
    <xf numFmtId="0" fontId="82" fillId="2" borderId="4" xfId="0" applyFont="1" applyFill="1" applyBorder="1" applyAlignment="1">
      <alignment horizontal="center" vertical="center" wrapText="1"/>
    </xf>
    <xf numFmtId="0" fontId="78" fillId="2" borderId="3" xfId="0" applyFont="1" applyFill="1" applyBorder="1" applyAlignment="1">
      <alignment horizontal="center" vertical="center"/>
    </xf>
    <xf numFmtId="3" fontId="78" fillId="2" borderId="3" xfId="0" applyNumberFormat="1" applyFont="1" applyFill="1" applyBorder="1" applyAlignment="1">
      <alignment horizontal="center" vertical="center" wrapText="1"/>
    </xf>
    <xf numFmtId="3" fontId="78" fillId="2" borderId="3" xfId="0" applyNumberFormat="1" applyFont="1" applyFill="1" applyBorder="1" applyAlignment="1">
      <alignment horizontal="right" vertical="center" shrinkToFit="1"/>
    </xf>
    <xf numFmtId="170" fontId="78" fillId="2" borderId="3" xfId="4" applyNumberFormat="1" applyFont="1" applyFill="1" applyBorder="1" applyAlignment="1">
      <alignment vertical="center" shrinkToFit="1"/>
    </xf>
    <xf numFmtId="2" fontId="78" fillId="2" borderId="3" xfId="0" applyNumberFormat="1" applyFont="1" applyFill="1" applyBorder="1" applyAlignment="1">
      <alignment vertical="center" shrinkToFit="1"/>
    </xf>
    <xf numFmtId="180" fontId="78" fillId="2" borderId="3" xfId="2" applyNumberFormat="1" applyFont="1" applyFill="1" applyBorder="1" applyAlignment="1">
      <alignment vertical="center" shrinkToFit="1"/>
    </xf>
    <xf numFmtId="0" fontId="75" fillId="2" borderId="4" xfId="0" applyFont="1" applyFill="1" applyBorder="1" applyAlignment="1">
      <alignment horizontal="center" vertical="center" wrapText="1"/>
    </xf>
    <xf numFmtId="0" fontId="75" fillId="2" borderId="4" xfId="0" applyFont="1" applyFill="1" applyBorder="1" applyAlignment="1">
      <alignment horizontal="center" vertical="center" shrinkToFit="1"/>
    </xf>
    <xf numFmtId="0" fontId="79" fillId="2" borderId="0" xfId="0" applyFont="1" applyFill="1" applyAlignment="1">
      <alignment horizontal="left"/>
    </xf>
    <xf numFmtId="0" fontId="83" fillId="2" borderId="0" xfId="0" applyFont="1" applyFill="1"/>
    <xf numFmtId="170" fontId="78" fillId="2" borderId="7" xfId="2" applyNumberFormat="1" applyFont="1" applyFill="1" applyBorder="1" applyAlignment="1">
      <alignment vertical="center" shrinkToFit="1"/>
    </xf>
    <xf numFmtId="170" fontId="78" fillId="2" borderId="3" xfId="2" applyNumberFormat="1" applyFont="1" applyFill="1" applyBorder="1" applyAlignment="1">
      <alignment vertical="center" shrinkToFit="1"/>
    </xf>
    <xf numFmtId="170" fontId="78" fillId="2" borderId="9" xfId="2" applyNumberFormat="1" applyFont="1" applyFill="1" applyBorder="1" applyAlignment="1">
      <alignment vertical="center" shrinkToFit="1"/>
    </xf>
    <xf numFmtId="0" fontId="84" fillId="2" borderId="12" xfId="0" applyFont="1" applyFill="1" applyBorder="1" applyAlignment="1">
      <alignment vertical="center" wrapText="1"/>
    </xf>
    <xf numFmtId="0" fontId="85" fillId="2" borderId="12" xfId="0" applyFont="1" applyFill="1" applyBorder="1" applyAlignment="1">
      <alignment vertical="center" wrapText="1"/>
    </xf>
    <xf numFmtId="0" fontId="86" fillId="2" borderId="12" xfId="0" applyFont="1" applyFill="1" applyBorder="1" applyAlignment="1">
      <alignment vertical="center" wrapText="1"/>
    </xf>
    <xf numFmtId="3" fontId="78" fillId="2" borderId="4" xfId="0" quotePrefix="1" applyNumberFormat="1" applyFont="1" applyFill="1" applyBorder="1" applyAlignment="1">
      <alignment horizontal="center" vertical="center" wrapText="1"/>
    </xf>
    <xf numFmtId="3" fontId="78" fillId="2" borderId="4" xfId="0" quotePrefix="1" applyNumberFormat="1" applyFont="1" applyFill="1" applyBorder="1" applyAlignment="1">
      <alignment horizontal="center" vertical="center" shrinkToFit="1"/>
    </xf>
    <xf numFmtId="0" fontId="75" fillId="2" borderId="0" xfId="0" applyFont="1" applyFill="1" applyAlignment="1">
      <alignment horizontal="center" vertical="center"/>
    </xf>
    <xf numFmtId="0" fontId="78" fillId="2" borderId="38" xfId="0" applyFont="1" applyFill="1" applyBorder="1" applyAlignment="1">
      <alignment vertical="center" wrapText="1"/>
    </xf>
    <xf numFmtId="3" fontId="78" fillId="2" borderId="10" xfId="0" applyNumberFormat="1" applyFont="1" applyFill="1" applyBorder="1" applyAlignment="1">
      <alignment vertical="center" shrinkToFit="1"/>
    </xf>
    <xf numFmtId="2" fontId="78" fillId="2" borderId="10" xfId="0" applyNumberFormat="1" applyFont="1" applyFill="1" applyBorder="1" applyAlignment="1">
      <alignment horizontal="left" vertical="center" shrinkToFit="1"/>
    </xf>
    <xf numFmtId="170" fontId="78" fillId="2" borderId="10" xfId="2" applyNumberFormat="1" applyFont="1" applyFill="1" applyBorder="1" applyAlignment="1">
      <alignment vertical="center" shrinkToFit="1"/>
    </xf>
    <xf numFmtId="169" fontId="78" fillId="2" borderId="10" xfId="2" applyNumberFormat="1" applyFont="1" applyFill="1" applyBorder="1" applyAlignment="1">
      <alignment vertical="center" shrinkToFit="1"/>
    </xf>
    <xf numFmtId="2" fontId="78" fillId="2" borderId="10" xfId="0" applyNumberFormat="1" applyFont="1" applyFill="1" applyBorder="1" applyAlignment="1">
      <alignment vertical="center" shrinkToFit="1"/>
    </xf>
    <xf numFmtId="170" fontId="78" fillId="2" borderId="10" xfId="4" applyNumberFormat="1" applyFont="1" applyFill="1" applyBorder="1" applyAlignment="1">
      <alignment vertical="center" shrinkToFit="1"/>
    </xf>
    <xf numFmtId="0" fontId="78" fillId="2" borderId="10" xfId="0" applyFont="1" applyFill="1" applyBorder="1" applyAlignment="1">
      <alignment horizontal="center" vertical="center"/>
    </xf>
    <xf numFmtId="3" fontId="78" fillId="2" borderId="10" xfId="0" applyNumberFormat="1" applyFont="1" applyFill="1" applyBorder="1" applyAlignment="1">
      <alignment horizontal="center" vertical="center" wrapText="1"/>
    </xf>
    <xf numFmtId="180" fontId="78" fillId="2" borderId="10" xfId="2" applyNumberFormat="1" applyFont="1" applyFill="1" applyBorder="1" applyAlignment="1">
      <alignment vertical="center" shrinkToFit="1"/>
    </xf>
    <xf numFmtId="4" fontId="75" fillId="2" borderId="4" xfId="0" applyNumberFormat="1" applyFont="1" applyFill="1" applyBorder="1" applyAlignment="1">
      <alignment horizontal="center" vertical="center" shrinkToFit="1"/>
    </xf>
    <xf numFmtId="0" fontId="87" fillId="2" borderId="0" xfId="0" applyFont="1" applyFill="1" applyAlignment="1">
      <alignment vertical="center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vertical="center"/>
    </xf>
    <xf numFmtId="0" fontId="76" fillId="2" borderId="12" xfId="0" applyFont="1" applyFill="1" applyBorder="1" applyAlignment="1">
      <alignment horizontal="center" vertical="center" wrapText="1"/>
    </xf>
    <xf numFmtId="0" fontId="76" fillId="2" borderId="14" xfId="0" applyFont="1" applyFill="1" applyBorder="1" applyAlignment="1">
      <alignment horizontal="center" vertical="center" wrapText="1"/>
    </xf>
    <xf numFmtId="0" fontId="76" fillId="2" borderId="13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right" vertical="center"/>
    </xf>
    <xf numFmtId="0" fontId="87" fillId="2" borderId="0" xfId="0" applyFont="1" applyFill="1" applyAlignment="1">
      <alignment horizontal="center" vertical="center"/>
    </xf>
    <xf numFmtId="175" fontId="81" fillId="2" borderId="12" xfId="2" applyNumberFormat="1" applyFont="1" applyFill="1" applyBorder="1" applyAlignment="1">
      <alignment horizontal="center" vertical="center" wrapText="1"/>
    </xf>
    <xf numFmtId="175" fontId="81" fillId="2" borderId="14" xfId="2" applyNumberFormat="1" applyFont="1" applyFill="1" applyBorder="1" applyAlignment="1">
      <alignment horizontal="center" vertical="center" wrapText="1"/>
    </xf>
    <xf numFmtId="175" fontId="81" fillId="2" borderId="13" xfId="2" applyNumberFormat="1" applyFont="1" applyFill="1" applyBorder="1" applyAlignment="1">
      <alignment horizontal="center" vertical="center" wrapText="1"/>
    </xf>
    <xf numFmtId="4" fontId="76" fillId="2" borderId="12" xfId="0" applyNumberFormat="1" applyFont="1" applyFill="1" applyBorder="1" applyAlignment="1">
      <alignment horizontal="center" vertical="center" wrapText="1"/>
    </xf>
    <xf numFmtId="4" fontId="76" fillId="2" borderId="14" xfId="0" applyNumberFormat="1" applyFont="1" applyFill="1" applyBorder="1" applyAlignment="1">
      <alignment horizontal="center" vertical="center" wrapText="1"/>
    </xf>
    <xf numFmtId="4" fontId="76" fillId="2" borderId="13" xfId="0" applyNumberFormat="1" applyFont="1" applyFill="1" applyBorder="1" applyAlignment="1">
      <alignment horizontal="center" vertical="center" wrapText="1"/>
    </xf>
    <xf numFmtId="0" fontId="76" fillId="2" borderId="25" xfId="0" applyFont="1" applyFill="1" applyBorder="1" applyAlignment="1">
      <alignment horizontal="center" vertical="center" wrapText="1"/>
    </xf>
    <xf numFmtId="0" fontId="76" fillId="2" borderId="26" xfId="0" applyFont="1" applyFill="1" applyBorder="1" applyAlignment="1">
      <alignment horizontal="center" vertical="center" wrapText="1"/>
    </xf>
    <xf numFmtId="0" fontId="76" fillId="2" borderId="27" xfId="0" applyFont="1" applyFill="1" applyBorder="1" applyAlignment="1">
      <alignment horizontal="center" vertical="center" wrapText="1"/>
    </xf>
    <xf numFmtId="0" fontId="76" fillId="2" borderId="28" xfId="0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3" fillId="2" borderId="12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8" fillId="2" borderId="12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0" fontId="29" fillId="0" borderId="0" xfId="0" applyFont="1"/>
    <xf numFmtId="0" fontId="52" fillId="0" borderId="0" xfId="0" quotePrefix="1" applyFont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29" fillId="0" borderId="35" xfId="0" applyFont="1" applyBorder="1"/>
    <xf numFmtId="0" fontId="29" fillId="0" borderId="36" xfId="0" applyFont="1" applyBorder="1"/>
    <xf numFmtId="0" fontId="52" fillId="0" borderId="31" xfId="0" applyFont="1" applyBorder="1" applyAlignment="1">
      <alignment horizontal="center" vertical="center" wrapText="1"/>
    </xf>
    <xf numFmtId="0" fontId="29" fillId="0" borderId="32" xfId="0" applyFont="1" applyBorder="1"/>
    <xf numFmtId="0" fontId="29" fillId="0" borderId="33" xfId="0" applyFont="1" applyBorder="1"/>
    <xf numFmtId="0" fontId="52" fillId="0" borderId="34" xfId="0" applyFont="1" applyBorder="1" applyAlignment="1">
      <alignment horizontal="center" vertical="center" wrapText="1"/>
    </xf>
    <xf numFmtId="0" fontId="29" fillId="0" borderId="41" xfId="0" applyFont="1" applyBorder="1"/>
    <xf numFmtId="0" fontId="5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2" fillId="0" borderId="30" xfId="0" applyFont="1" applyBorder="1" applyAlignment="1">
      <alignment horizontal="center" vertical="center" wrapText="1"/>
    </xf>
    <xf numFmtId="0" fontId="29" fillId="0" borderId="42" xfId="0" applyFont="1" applyBorder="1"/>
    <xf numFmtId="0" fontId="52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5" fontId="11" fillId="0" borderId="5" xfId="2" applyNumberFormat="1" applyFont="1" applyFill="1" applyBorder="1" applyAlignment="1">
      <alignment horizontal="left" vertical="center" wrapText="1"/>
    </xf>
    <xf numFmtId="175" fontId="11" fillId="0" borderId="22" xfId="2" applyNumberFormat="1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7" fillId="2" borderId="1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shrinkToFit="1"/>
    </xf>
    <xf numFmtId="178" fontId="10" fillId="2" borderId="0" xfId="0" applyNumberFormat="1" applyFont="1" applyFill="1" applyAlignment="1">
      <alignment horizontal="right" vertical="center"/>
    </xf>
    <xf numFmtId="179" fontId="10" fillId="2" borderId="0" xfId="0" applyNumberFormat="1" applyFont="1" applyFill="1" applyAlignment="1">
      <alignment horizontal="right" vertical="center"/>
    </xf>
    <xf numFmtId="178" fontId="10" fillId="2" borderId="0" xfId="2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7" fillId="2" borderId="16" xfId="0" applyFont="1" applyFill="1" applyBorder="1" applyAlignment="1">
      <alignment horizontal="right" vertical="center" wrapText="1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</cellXfs>
  <cellStyles count="33">
    <cellStyle name="Bình thường 2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 2" xfId="5" xr:uid="{00000000-0005-0000-0000-000004000000}"/>
    <cellStyle name="Comma 2 2 4" xfId="6" xr:uid="{00000000-0005-0000-0000-000005000000}"/>
    <cellStyle name="Comma 5" xfId="32" xr:uid="{FFEBF5C6-9C3F-40B3-B354-A718D9B6D8B9}"/>
    <cellStyle name="Comma 8" xfId="7" xr:uid="{00000000-0005-0000-0000-000006000000}"/>
    <cellStyle name="Header1" xfId="8" xr:uid="{00000000-0005-0000-0000-000007000000}"/>
    <cellStyle name="Header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Percent" xfId="14" builtinId="5"/>
    <cellStyle name="똿뗦먛귟 [0.00]_PRODUCT DETAIL Q1" xfId="15" xr:uid="{00000000-0005-0000-0000-00000F000000}"/>
    <cellStyle name="똿뗦먛귟_PRODUCT DETAIL Q1" xfId="16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95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  <cellStyle name="표준_kc-elec system check list" xfId="26" xr:uid="{00000000-0005-0000-0000-00001A000000}"/>
    <cellStyle name="一般_Book1" xfId="27" xr:uid="{00000000-0005-0000-0000-00001B000000}"/>
    <cellStyle name="千分位[0]_Book1" xfId="28" xr:uid="{00000000-0005-0000-0000-00001C000000}"/>
    <cellStyle name="千分位_Book1" xfId="29" xr:uid="{00000000-0005-0000-0000-00001D000000}"/>
    <cellStyle name="貨幣 [0]_Book1" xfId="30" xr:uid="{00000000-0005-0000-0000-00001E000000}"/>
    <cellStyle name="貨幣_Book1" xfId="31" xr:uid="{00000000-0005-0000-0000-00001F000000}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E5FFFF"/>
      <color rgb="FFFFE5FF"/>
      <color rgb="FFFCFEF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1135380</xdr:colOff>
      <xdr:row>2</xdr:row>
      <xdr:rowOff>7620</xdr:rowOff>
    </xdr:from>
    <xdr:to>
      <xdr:col>5</xdr:col>
      <xdr:colOff>15240</xdr:colOff>
      <xdr:row>2</xdr:row>
      <xdr:rowOff>22860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9DE79A-86C0-1FB0-4946-E4EA0EFAE2F1}"/>
            </a:ext>
          </a:extLst>
        </xdr:cNvPr>
        <xdr:cNvCxnSpPr/>
      </xdr:nvCxnSpPr>
      <xdr:spPr>
        <a:xfrm flipV="1">
          <a:off x="1440180" y="571500"/>
          <a:ext cx="28041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3</xdr:row>
      <xdr:rowOff>15240</xdr:rowOff>
    </xdr:from>
    <xdr:to>
      <xdr:col>2</xdr:col>
      <xdr:colOff>1112520</xdr:colOff>
      <xdr:row>3</xdr:row>
      <xdr:rowOff>15240</xdr:rowOff>
    </xdr:to>
    <xdr:sp macro="" textlink="">
      <xdr:nvSpPr>
        <xdr:cNvPr id="299329" name="Line 1977">
          <a:extLst>
            <a:ext uri="{FF2B5EF4-FFF2-40B4-BE49-F238E27FC236}">
              <a16:creationId xmlns:a16="http://schemas.microsoft.com/office/drawing/2014/main" id="{00000000-0008-0000-0600-000041910400}"/>
            </a:ext>
          </a:extLst>
        </xdr:cNvPr>
        <xdr:cNvSpPr>
          <a:spLocks noChangeShapeType="1"/>
        </xdr:cNvSpPr>
      </xdr:nvSpPr>
      <xdr:spPr bwMode="auto">
        <a:xfrm>
          <a:off x="1866900" y="52959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19050</xdr:rowOff>
    </xdr:from>
    <xdr:to>
      <xdr:col>4</xdr:col>
      <xdr:colOff>55235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52450" y="495300"/>
          <a:ext cx="1876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808180</xdr:colOff>
      <xdr:row>2</xdr:row>
      <xdr:rowOff>-1</xdr:rowOff>
    </xdr:from>
    <xdr:to>
      <xdr:col>3</xdr:col>
      <xdr:colOff>200961</xdr:colOff>
      <xdr:row>2</xdr:row>
      <xdr:rowOff>-1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85271" y="369454"/>
          <a:ext cx="16903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15240</xdr:rowOff>
    </xdr:from>
    <xdr:to>
      <xdr:col>4</xdr:col>
      <xdr:colOff>129540</xdr:colOff>
      <xdr:row>2</xdr:row>
      <xdr:rowOff>15240</xdr:rowOff>
    </xdr:to>
    <xdr:sp macro="" textlink="">
      <xdr:nvSpPr>
        <xdr:cNvPr id="288421" name="Line 1">
          <a:extLst>
            <a:ext uri="{FF2B5EF4-FFF2-40B4-BE49-F238E27FC236}">
              <a16:creationId xmlns:a16="http://schemas.microsoft.com/office/drawing/2014/main" id="{00000000-0008-0000-0900-0000A5660400}"/>
            </a:ext>
          </a:extLst>
        </xdr:cNvPr>
        <xdr:cNvSpPr>
          <a:spLocks noChangeShapeType="1"/>
        </xdr:cNvSpPr>
      </xdr:nvSpPr>
      <xdr:spPr bwMode="auto">
        <a:xfrm>
          <a:off x="1112520" y="3657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ONG\HCM_BVTC\DT-cac%20co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G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K\110KV\DN-TB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HUONG\HCM_BVTC\DT-cac%20co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Rieng\Huong\dungquat\05-08\KCAD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2004\Webketoan\Van\NKC%20-%20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&#168;m%202002\DIEUCHIN\CAPITAL\220nb-th\CAPITAL\220DTXL\PLQN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da\my%20documents\DATA\B_Phu%20Thai%20HP\FY%2001-02\Fundamental%20Track\MSOffice\Excel\XL97\FA\FA3006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_Tru\Ltb_ktkh\DZ220KV_Dau_Noi_sau_tram_500kV_Ha_Tinh\Gia_tha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ADMINI~1~THA\My%20Documents\Thuy\Bao%20cao%20thang%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Giang\Ctao%20luoi%20khu%20Chau%20Giang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-chu\d\My%20Documents\phong%20nen\DT-THL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&#167;Z-Y&#213;n\l&#181;ocai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500NreNQ\TMDT\DaodatNQ-T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Zalo%20Received%20Files\file:\Pham%20thang\d\HUONG\SonLa\namphan3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MHOAN\500DQ-DN\fan2\CAPITAL\220DTXL\PLQN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99\BACNAM\TKKT\DTOAN\dtk48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phuong\hs99\LANGSON\NADUONG\Arch_K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.PHUONG\C\USERS\HUONG\DToand_y%20PL-SS%20XNCGi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204\Desktop\My%20Documents\KH-KTHUA\Nguyen%20van%20Xa\Cty%20Cuong%20Dat\NTKL%20Tau%20Cuong%20Dat%204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CAPITAL\220nb-th\CAPITAL\220DTXL\PLQN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N&#168;m%202002\DA-GL\Chem-NDo\Chem-ND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DuToanCThuc\DToan%20PD1%20HAU28-5\D257-272_TVlap_trin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phuongdt\c\DTCTDuong%20HCM\PD2\Duong272-28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B-CAOQ~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Tu&#184;n%202001-2005\Tu&#202;n%20quy&#213;t%20to&#184;n%20c&#184;c%20c&#171;ng%20tr&#215;nh%20XDCB\TG%20V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CAPITAL\110TKKT\CAPITAL\220nb-th\CAPITAL\220DTXL\PLQN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Zalo%20Received%20Files\file:\May%201\c\My%20Documents\EXCEL\TTNOIBO\DIACHAT\Q3-01-duye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PD1\Cong257-27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My%20Documents\Thuy\Bao%20cao%20thang%2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lamviec\Thanh-10-2001\AFD-BacLieu\DUTOAN\BTHUAN\NDPHUQUY\NDPQSUA\BTHUAN\NDPHUQUY\DUTOAN\Tiengiang\HOICUT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HSTh&#199;u-Yen\Tr&#185;mBA\nh&#184;nh220X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an\VSP-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uong\c\Congviec\Ta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THANG\Du%20toan%20nh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CAPITAL\220nb-th\CAPITAL\220DTXL\PLQN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HaiDuong\BCNCKT-HopThanh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TRUNG%20T&#194;M%20TS%20-2025/11.LUONG%20KPIs.%20CAC%20TRUONG%20PHONG(11-3)ok%20g&#7917;i%20l&#7841;i.xlsx" TargetMode="External"/><Relationship Id="rId2" Type="http://schemas.openxmlformats.org/officeDocument/2006/relationships/externalLinkPath" Target="file:///G:\My%20Drive\L&#431;&#416;NG%202025\L&#431;&#416;NG%202026%20PH&#210;NG%20TCL&#272;%20G&#7916;I\TH&#193;NG%202.26\TRUNG%20T&#194;M%20TS%20-2025\11.LUONG%20KPIs.%20CAC%20TRUONG%20PHONG(11-3)ok%20g&#7917;i%20l&#7841;i.xlsx" TargetMode="External"/><Relationship Id="rId1" Type="http://schemas.openxmlformats.org/officeDocument/2006/relationships/externalLinkPath" Target="/My%20Drive/L&#431;&#416;NG%202025/L&#431;&#416;NG%202026%20PH&#210;NG%20TCL&#272;%20G&#7916;I/TH&#193;NG%202.26/TRUNG%20T&#194;M%20TS%20-2025/11.LUONG%20KPIs.%20CAC%20TRUONG%20PHONG(11-3)ok%20g&#7917;i%20l&#7841;i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TCLD\Desktop\13.%20T&#7893;ng%20h&#7907;p%20&#272;GCL%20Lao%20&#273;&#7897;ng%20n&#259;m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AN\Du-toan\MR-HA\L-SON\THKT\Nha-so-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khu%2019%20-%2020%20H.%20B&#215;nh%20TP.%20Vinh(giai%20&#174;o&#185;n%20I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1"/>
      <sheetName val="Sheet2"/>
      <sheetName val="Sheet3"/>
      <sheetName val="So Do"/>
      <sheetName val="KTTSCD - DLNA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 Ky Anh"/>
      <sheetName val="Sheet2 (2)"/>
      <sheetName val="BangTH"/>
      <sheetName val="Xaylap "/>
      <sheetName val="Nhan cong"/>
      <sheetName val="Thietbi"/>
      <sheetName val="Diengiai"/>
      <sheetName val="Vanchuyen"/>
      <sheetName val="Bia"/>
      <sheetName val="Tm"/>
      <sheetName val="THKP"/>
      <sheetName val="DGi"/>
      <sheetName val="TH  goi 4-x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1"/>
      <sheetName val="T11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fOOD"/>
      <sheetName val="FORM hc"/>
      <sheetName val="FORM pc"/>
      <sheetName val="CamPha"/>
      <sheetName val="MongCai"/>
      <sheetName val="70000000"/>
      <sheetName val="ȴ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PNT_QUOT__3"/>
      <sheetName val="COAT_WRAP_QIOT__3"/>
      <sheetName val="PNT-QUOT-D150#3"/>
      <sheetName val="PNT-QUOT-H153#3"/>
      <sheetName val="PNT-QUOT-K152#3"/>
      <sheetName val="PNT-QUOT-H146#3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Khac DP"/>
      <sheetName val="Khoi than "/>
      <sheetName val="B3_208_than"/>
      <sheetName val="B3_208_TU"/>
      <sheetName val="B3_208_TW"/>
      <sheetName val="B3_208_DP"/>
      <sheetName val="B3_208_khac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XLÇ_x0015_oppy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Oð mai 279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T_x000b_331"/>
      <sheetName val="Shedt1"/>
      <sheetName val="_x0012_0000000"/>
      <sheetName val="SOLIEU"/>
      <sheetName val="TINHTOAN"/>
      <sheetName val="Km27' - Km278"/>
      <sheetName val="ADKT"/>
      <sheetName val="Bao cao KQTH quy hoach 135"/>
      <sheetName val="Sheet5"/>
      <sheetName val="XXXXX\XX"/>
      <sheetName val="Cong ban 1,5_x0013__x0000_"/>
      <sheetName val="cocB40 5B"/>
      <sheetName val="cocD50 9A"/>
      <sheetName val="cocD75 16"/>
      <sheetName val="coc B80 TD25"/>
      <sheetName val="P27 B80"/>
      <sheetName val="Coc23 B80"/>
      <sheetName val="cong B80 C4"/>
      <sheetName val="Km283 - Jm284"/>
      <sheetName val="Macro1"/>
      <sheetName val="Macro2"/>
      <sheetName val="Macro3"/>
      <sheetName val="p0000000"/>
      <sheetName val="BKLBD"/>
      <sheetName val="PTDG"/>
      <sheetName val="DTCT"/>
      <sheetName val="vlct"/>
      <sheetName val="Tong hopQ48­1"/>
      <sheetName val="Khach iang le 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Kѭ284"/>
      <sheetName val="Dong$bac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Thang8-02"/>
      <sheetName val="Thang9-02"/>
      <sheetName val="Thang10-02"/>
      <sheetName val="Thang11-02"/>
      <sheetName val="Thang12-02"/>
      <sheetName val="Thang01-03"/>
      <sheetName val="Thang02-03"/>
      <sheetName val="DI-ESTI"/>
      <sheetName val="Song ban 0,7x0,7"/>
      <sheetName val="Cong ban 0,8x ,8"/>
      <sheetName val="xdcb 01-2003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"/>
      <sheetName val="QD cua "/>
      <sheetName val="TAU"/>
      <sheetName val="KHACH"/>
      <sheetName val="BC1"/>
      <sheetName val="BC2"/>
      <sheetName val="BAO CAO AN"/>
      <sheetName val="BANGKEKHACH"/>
      <sheetName val="MTL$-INTER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Nghiªm T_x0002_ "/>
      <sheetName val="tt-_x0014_BA"/>
      <sheetName val="TD_x0014_"/>
      <sheetName val="_x0014_.12"/>
      <sheetName val="QD c5a HDQT (2)"/>
      <sheetName val="_x0003_hart1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Nxlva sxthanKCIÉ"/>
      <sheetName val="gìIÏÝ_x001c_Ã_x0008_ç¾{è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GS02-thu0TM"/>
      <sheetName val="Lap ®at ®hÖn"/>
      <sheetName val="Package1"/>
      <sheetName val="Áo"/>
      <sheetName val="Km&quot;80"/>
      <sheetName val="Don gia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mua vao"/>
      <sheetName val="chi phi "/>
      <sheetName val="ban ra 10%"/>
      <sheetName val="gVL"/>
      <sheetName val="[PNT-P3.xlsѝKQKDKT'04-1"/>
      <sheetName val="_x000b_luong phu"/>
      <sheetName val="Baocao"/>
      <sheetName val="UT"/>
      <sheetName val="TongHopHD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K43"/>
      <sheetName val="THKL"/>
      <sheetName val="PL43"/>
      <sheetName val="K43+0.00 - 338 Trai"/>
      <sheetName val="ESTI."/>
      <sheetName val="ၔong hop QL48 - 2"/>
      <sheetName val="Km266"/>
      <sheetName val="Cong ban 0,7p0,7"/>
      <sheetName val="Km275 - Ke276"/>
      <sheetName val="Km280 - Km2(1"/>
      <sheetName val="Km282 - Kl283"/>
      <sheetName val="Tong hop Op m!i"/>
      <sheetName val="BCDSPS"/>
      <sheetName val="BCDKT"/>
      <sheetName val="[PNT-P3.xlsUTong hop (2)"/>
      <sheetName val="Km276 - Ke277"/>
      <sheetName val="[PNT-P3.xlsUKm279 - Km280"/>
      <sheetName val="TDT-TBࡁ"/>
      <sheetName val="Op mai 2_x000c__x0000_"/>
      <sheetName val="_x0000_bÑi_x0003__x0000__x0000__x0000__x0000_²r_x0013__x0000_"/>
      <sheetName val="k, vt tho"/>
      <sheetName val="Km_x0012_77 "/>
      <sheetName val="Giao nhiem fu"/>
      <sheetName val="QDcea TGD (2)"/>
      <sheetName val="?0000000"/>
      <sheetName val="nam2004"/>
      <sheetName val="CV den trong to?g"/>
      <sheetName val="K?284"/>
      <sheetName val="TDT-TB?"/>
      <sheetName val="luongt_x0000_ang12"/>
      <sheetName val="411"/>
      <sheetName val="632"/>
      <sheetName val="333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7000 000"/>
      <sheetName val="Cong ɢan 0,7x0,7"/>
      <sheetName val="Du tnan chi tiet coc nuoc"/>
      <sheetName val="_x0003_har"/>
      <sheetName val="Tong (op"/>
      <sheetName val="Coc 4ieu"/>
      <sheetName val="Nhap du lieu"/>
      <sheetName val="Cac cang UT mua thal Dong bac"/>
      <sheetName val="gìIÏÝ_x001c_齘_x0013_龜_x0013_ꗃ〒"/>
      <sheetName val="Shaet13"/>
      <sheetName val="t01.06"/>
      <sheetName val="Cong ban 1,5„—_x0013__x0000_"/>
      <sheetName val="Xa9lap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_x000c__x0000__x0000__x0000__x0000__x0000__x0000__x0000__x000d__x0000__x0000__x0000_"/>
      <sheetName val="ADKTKT02"/>
      <sheetName val="QD cua HDQ²_x0000__x0000_)"/>
      <sheetName val="_x0000__x000f__x0000__x0000__x0000_‚ž½"/>
      <sheetName val="_x0000__x000d__x0000__x0000__x0000_âOŽ"/>
      <sheetName val="P210-TP20"/>
      <sheetName val="CB32"/>
      <sheetName val="CTT NuiC_x000f_eo"/>
      <sheetName val="Km280 ? Km281"/>
      <sheetName val="Kluo-_x0008_ phu"/>
      <sheetName val="QD cua HDQ²_x0000__x0000_€)"/>
      <sheetName val="120"/>
      <sheetName val="IFAD"/>
      <sheetName val="CVHN"/>
      <sheetName val="TCVM"/>
      <sheetName val="RIDP"/>
      <sheetName val="LDNN"/>
      <sheetName val="Cong baj 2x1,5"/>
      <sheetName val="Giao nhÿÿÿÿvu"/>
      <sheetName val="⁋㌱Ա_x0000_䭔㌱س_x0000_䭔ㄠㄴ_x0006_牴湯⁧琠湯౧_x0000_杮楨搠湩⵨偃_x0006_匀敨瑥"/>
      <sheetName val="T±1 "/>
      <sheetName val="[PNT-P3.xls?KQKDKT'04-1"/>
      <sheetName val="tldm190337,8"/>
      <sheetName val="TNghiÖ- VL"/>
      <sheetName val="thaß26"/>
      <sheetName val="Sÿÿÿÿ"/>
      <sheetName val="quÿÿ"/>
      <sheetName val="bc"/>
      <sheetName val="K.O"/>
      <sheetName val="xang _clc"/>
      <sheetName val="CV di ngoai tone (2)"/>
      <sheetName val="[PNT-P3.xlsMMatduong"/>
      <sheetName val="VÃt liÖu"/>
      <sheetName val="??-BLDG"/>
      <sheetName val="Thue NK"/>
      <sheetName val="Hang NK"/>
      <sheetName val="Jet1- CP 32"/>
      <sheetName val="XXXXX_XX"/>
      <sheetName val="X¡NG_td"/>
      <sheetName val="Op"/>
      <sheetName val="_x0000__x000a__x0000__x0000__x0000_âO"/>
      <sheetName val="_x000c__x0000__x0000__x0000__x0000__x0000__x0000__x0000__x000a__x0000__x0000__x0000_"/>
      <sheetName val="_x0000__x000a__x0000__x0000__x0000_âOŽ"/>
      <sheetName val="MaZUT"/>
      <sheetName val="DIESEL"/>
      <sheetName val="T[ 131"/>
      <sheetName val="Cong ban 1,5_x0013_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Giao nhie- vu"/>
      <sheetName val="Thang 07"/>
      <sheetName val="T10-05"/>
      <sheetName val="T9-05"/>
      <sheetName val="t805"/>
      <sheetName val="11T"/>
      <sheetName val="9T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Ho la "/>
      <sheetName val="CVden nw8ai TCT (1)"/>
      <sheetName val="DG "/>
      <sheetName val="Mp mai 275"/>
      <sheetName val="PNT-P3"/>
      <sheetName val="_0000000"/>
      <sheetName val="Diem mon hoc"/>
      <sheetName val="Tong hop diem"/>
      <sheetName val="tt chu don"/>
      <sheetName val="tuong"/>
      <sheetName val="GS10- tÝnh KHTSC§"/>
      <sheetName val="X聎T4MC"/>
      <sheetName val="Tong hop ၑL48 - 2"/>
      <sheetName val="[PNT-P3.xls][PNT-P3.xls][PNT-P3"/>
      <sheetName val="[PNT-P3.xls]XXXXX\XX"/>
      <sheetName val="HNI"/>
      <sheetName val="DC2@ï4"/>
      <sheetName val="Tong hop$Op mai"/>
      <sheetName val="bÑi_x0003_"/>
      <sheetName val="?ong hop QL48 - 2"/>
      <sheetName val="luongt"/>
      <sheetName val="_x000c_"/>
      <sheetName val="QD cua HDQ²"/>
      <sheetName val="⁋㌱Ա"/>
      <sheetName val="CV den trong to_g"/>
      <sheetName val="???_x0000_???_x0000_???_x0006_??????_x0000_??????_x0006_???"/>
      <sheetName val="GS08)B.hµng"/>
      <sheetName val="_x0014_M01"/>
      <sheetName val="HoTen-khong duoc xoa"/>
      <sheetName val="CDKTJT03"/>
      <sheetName val="Tong hnp QL47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gia x_x0000_ may"/>
      <sheetName val="CDPS3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/>
      <sheetData sheetId="575" refreshError="1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/>
      <sheetData sheetId="593" refreshError="1"/>
      <sheetData sheetId="594"/>
      <sheetData sheetId="595" refreshError="1"/>
      <sheetData sheetId="596" refreshError="1"/>
      <sheetData sheetId="597"/>
      <sheetData sheetId="598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/>
      <sheetData sheetId="643"/>
      <sheetData sheetId="644"/>
      <sheetData sheetId="645"/>
      <sheetData sheetId="646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/>
      <sheetData sheetId="676" refreshError="1"/>
      <sheetData sheetId="677" refreshError="1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  <sheetData sheetId="687"/>
      <sheetData sheetId="688" refreshError="1"/>
      <sheetData sheetId="689"/>
      <sheetData sheetId="690"/>
      <sheetData sheetId="691"/>
      <sheetData sheetId="692" refreshError="1"/>
      <sheetData sheetId="693"/>
      <sheetData sheetId="694" refreshError="1"/>
      <sheetData sheetId="695" refreshError="1"/>
      <sheetData sheetId="696" refreshError="1"/>
      <sheetData sheetId="697" refreshError="1"/>
      <sheetData sheetId="698"/>
      <sheetData sheetId="699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/>
      <sheetData sheetId="760" refreshError="1"/>
      <sheetData sheetId="76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/>
      <sheetData sheetId="784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</sheetNames>
    <sheetDataSet>
      <sheetData sheetId="0" refreshError="1"/>
      <sheetData sheetId="1" refreshError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Sheet2"/>
      <sheetName val="Sheet4"/>
      <sheetName val="a"/>
      <sheetName val="Sheet1"/>
      <sheetName val="TKCQ"/>
      <sheetName val="Lietke"/>
      <sheetName val="00000000"/>
      <sheetName val="10000000"/>
      <sheetName val="20000000"/>
      <sheetName val="30000000"/>
    </sheetNames>
    <sheetDataSet>
      <sheetData sheetId="0" refreshError="1">
        <row r="6">
          <cell r="E6">
            <v>10</v>
          </cell>
          <cell r="F6" t="str">
            <v/>
          </cell>
        </row>
        <row r="7">
          <cell r="B7" t="str">
            <v>N513-30B</v>
          </cell>
          <cell r="C7" t="str">
            <v>NÐo gãc</v>
          </cell>
          <cell r="D7" t="str">
            <v>095100F</v>
          </cell>
          <cell r="E7">
            <v>11</v>
          </cell>
          <cell r="F7" t="str">
            <v>G11=09°51'00"F</v>
          </cell>
          <cell r="H7" t="e">
            <v>#REF!</v>
          </cell>
          <cell r="K7" t="str">
            <v>3x4T38-36</v>
          </cell>
          <cell r="L7" t="str">
            <v>3x8BL56-250</v>
          </cell>
          <cell r="M7" t="str">
            <v>3NK30</v>
          </cell>
          <cell r="Q7" t="str">
            <v>NS2</v>
          </cell>
          <cell r="R7" t="str">
            <v>CR</v>
          </cell>
          <cell r="S7" t="str">
            <v>R3T-4</v>
          </cell>
          <cell r="U7" t="str">
            <v>09</v>
          </cell>
        </row>
        <row r="8">
          <cell r="B8" t="str">
            <v>§51-28C</v>
          </cell>
          <cell r="C8" t="str">
            <v>§ì th¼ng</v>
          </cell>
          <cell r="E8" t="str">
            <v/>
          </cell>
          <cell r="F8" t="str">
            <v/>
          </cell>
          <cell r="G8">
            <v>209</v>
          </cell>
          <cell r="H8" t="e">
            <v>#REF!</v>
          </cell>
          <cell r="I8">
            <v>366.11942129677431</v>
          </cell>
          <cell r="J8">
            <v>2336</v>
          </cell>
          <cell r="K8" t="str">
            <v>4T34-36</v>
          </cell>
          <cell r="L8" t="str">
            <v>8BL56-250</v>
          </cell>
          <cell r="N8" t="str">
            <v>2§§16</v>
          </cell>
          <cell r="O8" t="str">
            <v>§V16</v>
          </cell>
          <cell r="Q8" t="str">
            <v>§S2</v>
          </cell>
          <cell r="R8" t="str">
            <v>2CR</v>
          </cell>
          <cell r="S8" t="str">
            <v>R1T-4</v>
          </cell>
          <cell r="U8" t="str">
            <v>03</v>
          </cell>
        </row>
        <row r="9">
          <cell r="B9" t="str">
            <v>§51-42C</v>
          </cell>
          <cell r="C9" t="str">
            <v>§ì th¼ng</v>
          </cell>
          <cell r="E9" t="str">
            <v/>
          </cell>
          <cell r="F9" t="str">
            <v/>
          </cell>
          <cell r="G9">
            <v>400</v>
          </cell>
          <cell r="H9" t="e">
            <v>#REF!</v>
          </cell>
          <cell r="I9" t="str">
            <v/>
          </cell>
          <cell r="J9" t="str">
            <v/>
          </cell>
          <cell r="K9" t="str">
            <v>2T28-48        2T40-48</v>
          </cell>
          <cell r="L9" t="str">
            <v>8BL56-250</v>
          </cell>
          <cell r="N9" t="str">
            <v>2§§16</v>
          </cell>
          <cell r="O9" t="str">
            <v>§V16</v>
          </cell>
          <cell r="Q9" t="str">
            <v>§S2</v>
          </cell>
          <cell r="R9" t="str">
            <v>2CR</v>
          </cell>
          <cell r="S9" t="str">
            <v>R1T-4</v>
          </cell>
          <cell r="U9" t="str">
            <v>04</v>
          </cell>
        </row>
        <row r="10">
          <cell r="B10" t="str">
            <v>§51-38C</v>
          </cell>
          <cell r="C10" t="str">
            <v>§ì th¼ng</v>
          </cell>
          <cell r="E10" t="str">
            <v/>
          </cell>
          <cell r="F10" t="str">
            <v/>
          </cell>
          <cell r="G10">
            <v>405</v>
          </cell>
          <cell r="H10" t="e">
            <v>#REF!</v>
          </cell>
          <cell r="I10" t="str">
            <v/>
          </cell>
          <cell r="J10" t="str">
            <v/>
          </cell>
          <cell r="K10" t="str">
            <v>4T28-48</v>
          </cell>
          <cell r="L10" t="str">
            <v>8BL56-250</v>
          </cell>
          <cell r="N10" t="str">
            <v>2§§16</v>
          </cell>
          <cell r="O10" t="str">
            <v>§V16</v>
          </cell>
          <cell r="Q10" t="str">
            <v>§S2</v>
          </cell>
          <cell r="R10" t="str">
            <v>2CR</v>
          </cell>
          <cell r="S10" t="str">
            <v>R1T-4</v>
          </cell>
          <cell r="U10" t="str">
            <v>03</v>
          </cell>
        </row>
        <row r="11">
          <cell r="B11" t="str">
            <v>§51-28C</v>
          </cell>
          <cell r="C11" t="str">
            <v>§ì th¼ng</v>
          </cell>
          <cell r="E11" t="str">
            <v/>
          </cell>
          <cell r="F11" t="str">
            <v/>
          </cell>
          <cell r="G11">
            <v>490</v>
          </cell>
          <cell r="H11" t="e">
            <v>#REF!</v>
          </cell>
          <cell r="I11" t="str">
            <v/>
          </cell>
          <cell r="J11" t="str">
            <v/>
          </cell>
          <cell r="K11" t="str">
            <v>2T34-36        2T40-36</v>
          </cell>
          <cell r="L11" t="str">
            <v>8BL56-250</v>
          </cell>
          <cell r="N11" t="str">
            <v>2§§16</v>
          </cell>
          <cell r="O11" t="str">
            <v>§V16</v>
          </cell>
          <cell r="Q11" t="str">
            <v>§S2</v>
          </cell>
          <cell r="R11" t="str">
            <v>2CR</v>
          </cell>
          <cell r="S11" t="str">
            <v>R1T-4</v>
          </cell>
          <cell r="U11" t="str">
            <v>04</v>
          </cell>
        </row>
        <row r="12">
          <cell r="B12" t="str">
            <v>§51-28C</v>
          </cell>
          <cell r="C12" t="str">
            <v>§ì th¼ng</v>
          </cell>
          <cell r="E12" t="str">
            <v/>
          </cell>
          <cell r="F12" t="str">
            <v/>
          </cell>
          <cell r="G12">
            <v>360</v>
          </cell>
          <cell r="H12" t="e">
            <v>#REF!</v>
          </cell>
          <cell r="I12" t="str">
            <v/>
          </cell>
          <cell r="J12" t="str">
            <v/>
          </cell>
          <cell r="K12" t="str">
            <v>4T34-36</v>
          </cell>
          <cell r="L12" t="str">
            <v>8BL56-250</v>
          </cell>
          <cell r="N12" t="str">
            <v>2§§16</v>
          </cell>
          <cell r="O12" t="str">
            <v>§V16</v>
          </cell>
          <cell r="Q12" t="str">
            <v>§S2</v>
          </cell>
          <cell r="R12" t="str">
            <v>2CR</v>
          </cell>
          <cell r="S12" t="str">
            <v>R1T-4</v>
          </cell>
          <cell r="U12" t="str">
            <v>04</v>
          </cell>
        </row>
        <row r="13">
          <cell r="B13" t="str">
            <v>§51-28C</v>
          </cell>
          <cell r="C13" t="str">
            <v>§ì th¼ng</v>
          </cell>
          <cell r="E13" t="str">
            <v/>
          </cell>
          <cell r="F13" t="str">
            <v/>
          </cell>
          <cell r="G13">
            <v>262</v>
          </cell>
          <cell r="H13" t="e">
            <v>#REF!</v>
          </cell>
          <cell r="I13" t="str">
            <v/>
          </cell>
          <cell r="J13" t="str">
            <v/>
          </cell>
          <cell r="K13" t="str">
            <v>2T34-36        2T40-36</v>
          </cell>
          <cell r="L13" t="str">
            <v>8BL56-250</v>
          </cell>
          <cell r="N13" t="str">
            <v>2§§16</v>
          </cell>
          <cell r="O13" t="str">
            <v>§V16</v>
          </cell>
          <cell r="Q13" t="str">
            <v>§S2</v>
          </cell>
          <cell r="R13" t="str">
            <v>2CR</v>
          </cell>
          <cell r="S13" t="str">
            <v>R1T-4</v>
          </cell>
          <cell r="U13" t="str">
            <v>04</v>
          </cell>
        </row>
        <row r="14">
          <cell r="B14" t="str">
            <v>N513-28B</v>
          </cell>
          <cell r="C14" t="str">
            <v>NÐo gãc</v>
          </cell>
          <cell r="D14" t="str">
            <v>225530T</v>
          </cell>
          <cell r="E14">
            <v>12</v>
          </cell>
          <cell r="F14" t="str">
            <v>G12=22°55'30"T</v>
          </cell>
          <cell r="G14">
            <v>210</v>
          </cell>
          <cell r="H14" t="e">
            <v>#REF!</v>
          </cell>
          <cell r="I14" t="str">
            <v/>
          </cell>
          <cell r="J14" t="str">
            <v/>
          </cell>
          <cell r="K14" t="str">
            <v>3x4T34-38</v>
          </cell>
          <cell r="L14" t="str">
            <v>3x8BL56-250</v>
          </cell>
          <cell r="M14" t="str">
            <v>6NK30</v>
          </cell>
          <cell r="N14" t="str">
            <v>3§L7</v>
          </cell>
          <cell r="P14" t="str">
            <v>NS1</v>
          </cell>
          <cell r="Q14" t="str">
            <v>NS2</v>
          </cell>
          <cell r="R14" t="str">
            <v>2CR</v>
          </cell>
          <cell r="S14" t="str">
            <v>R3T-4</v>
          </cell>
          <cell r="U14" t="str">
            <v>09</v>
          </cell>
        </row>
        <row r="15">
          <cell r="B15" t="str">
            <v>§51-34C</v>
          </cell>
          <cell r="C15" t="str">
            <v>§ì th¼ng</v>
          </cell>
          <cell r="E15" t="str">
            <v/>
          </cell>
          <cell r="F15" t="str">
            <v/>
          </cell>
          <cell r="G15">
            <v>478</v>
          </cell>
          <cell r="H15" t="e">
            <v>#REF!</v>
          </cell>
          <cell r="I15">
            <v>461.01705773261358</v>
          </cell>
          <cell r="J15">
            <v>1835</v>
          </cell>
          <cell r="K15" t="str">
            <v>4T28-44</v>
          </cell>
          <cell r="L15" t="str">
            <v>8BL56-250</v>
          </cell>
          <cell r="N15" t="str">
            <v>2§§16</v>
          </cell>
          <cell r="O15" t="str">
            <v>§V16</v>
          </cell>
          <cell r="Q15" t="str">
            <v>§S2</v>
          </cell>
          <cell r="R15" t="str">
            <v>2CR</v>
          </cell>
          <cell r="S15" t="str">
            <v>R1T-4</v>
          </cell>
          <cell r="U15" t="str">
            <v>02</v>
          </cell>
        </row>
        <row r="16">
          <cell r="B16" t="str">
            <v>§51-38C</v>
          </cell>
          <cell r="C16" t="str">
            <v>§ì th¼ng</v>
          </cell>
          <cell r="E16" t="str">
            <v/>
          </cell>
          <cell r="F16" t="str">
            <v/>
          </cell>
          <cell r="G16">
            <v>415</v>
          </cell>
          <cell r="H16" t="e">
            <v>#REF!</v>
          </cell>
          <cell r="I16" t="str">
            <v/>
          </cell>
          <cell r="J16" t="str">
            <v/>
          </cell>
          <cell r="K16" t="str">
            <v>4T40-44</v>
          </cell>
          <cell r="L16" t="str">
            <v>8BL56-250</v>
          </cell>
          <cell r="N16" t="str">
            <v>2§§16</v>
          </cell>
          <cell r="O16" t="str">
            <v>§V16</v>
          </cell>
          <cell r="Q16" t="str">
            <v>§S2</v>
          </cell>
          <cell r="R16" t="str">
            <v>2CR</v>
          </cell>
          <cell r="S16" t="str">
            <v>R1T-2</v>
          </cell>
          <cell r="T16" t="str">
            <v>3TB1100</v>
          </cell>
          <cell r="U16" t="str">
            <v>02</v>
          </cell>
        </row>
        <row r="17">
          <cell r="B17" t="str">
            <v>§51-28C</v>
          </cell>
          <cell r="C17" t="str">
            <v>§ì th¼ng</v>
          </cell>
          <cell r="E17" t="str">
            <v/>
          </cell>
          <cell r="F17" t="str">
            <v/>
          </cell>
          <cell r="G17">
            <v>482</v>
          </cell>
          <cell r="H17" t="e">
            <v>#REF!</v>
          </cell>
          <cell r="I17" t="str">
            <v/>
          </cell>
          <cell r="J17" t="str">
            <v/>
          </cell>
          <cell r="K17" t="str">
            <v>2T34-36        2T40-36</v>
          </cell>
          <cell r="L17" t="str">
            <v>8BL56-250</v>
          </cell>
          <cell r="N17" t="str">
            <v>2§§16</v>
          </cell>
          <cell r="O17" t="str">
            <v>§V16</v>
          </cell>
          <cell r="Q17" t="str">
            <v>§S2</v>
          </cell>
          <cell r="R17" t="str">
            <v>2CR</v>
          </cell>
          <cell r="S17" t="str">
            <v>R1T-4</v>
          </cell>
          <cell r="U17" t="str">
            <v>04</v>
          </cell>
        </row>
        <row r="18">
          <cell r="B18" t="str">
            <v>N513-34B</v>
          </cell>
          <cell r="C18" t="str">
            <v>NÐo gãc</v>
          </cell>
          <cell r="D18" t="str">
            <v>133842T</v>
          </cell>
          <cell r="E18">
            <v>13</v>
          </cell>
          <cell r="F18" t="str">
            <v>G13=13°38'42"T</v>
          </cell>
          <cell r="G18">
            <v>460</v>
          </cell>
          <cell r="H18" t="e">
            <v>#REF!</v>
          </cell>
          <cell r="I18" t="str">
            <v/>
          </cell>
          <cell r="J18" t="str">
            <v/>
          </cell>
          <cell r="K18" t="str">
            <v>3x4T38-34</v>
          </cell>
          <cell r="L18" t="str">
            <v>3x8BL56-250</v>
          </cell>
          <cell r="M18" t="str">
            <v>6NK30</v>
          </cell>
          <cell r="N18" t="str">
            <v>6§L7</v>
          </cell>
          <cell r="P18" t="str">
            <v>NS1</v>
          </cell>
          <cell r="Q18" t="str">
            <v>NS2</v>
          </cell>
          <cell r="R18" t="str">
            <v>2CR</v>
          </cell>
          <cell r="S18" t="str">
            <v>R3T-4</v>
          </cell>
          <cell r="U18" t="str">
            <v>09</v>
          </cell>
        </row>
        <row r="19">
          <cell r="B19" t="str">
            <v xml:space="preserve"> 2§P-513</v>
          </cell>
          <cell r="C19" t="str">
            <v>§¶o pha</v>
          </cell>
          <cell r="H19" t="e">
            <v>#REF!</v>
          </cell>
          <cell r="K19" t="str">
            <v>2T24-50</v>
          </cell>
          <cell r="L19" t="str">
            <v>2x8BL42-250</v>
          </cell>
          <cell r="M19" t="str">
            <v>2N§F16</v>
          </cell>
          <cell r="S19" t="str">
            <v>2R1T-4</v>
          </cell>
        </row>
        <row r="20">
          <cell r="B20" t="str">
            <v>§51-42C</v>
          </cell>
          <cell r="C20" t="str">
            <v>§ì th¼ng</v>
          </cell>
          <cell r="E20" t="str">
            <v/>
          </cell>
          <cell r="F20" t="str">
            <v/>
          </cell>
          <cell r="G20">
            <v>390</v>
          </cell>
          <cell r="H20" t="e">
            <v>#REF!</v>
          </cell>
          <cell r="I20">
            <v>450.54526205199198</v>
          </cell>
          <cell r="J20">
            <v>1327</v>
          </cell>
          <cell r="K20" t="str">
            <v>4T40-44</v>
          </cell>
          <cell r="L20" t="str">
            <v>8BL56-250</v>
          </cell>
          <cell r="N20" t="str">
            <v>2§§16</v>
          </cell>
          <cell r="O20" t="str">
            <v>§V16</v>
          </cell>
          <cell r="Q20" t="str">
            <v>§S2</v>
          </cell>
          <cell r="R20" t="str">
            <v>2CR</v>
          </cell>
          <cell r="S20" t="str">
            <v>R1T-2</v>
          </cell>
          <cell r="U20" t="str">
            <v>02</v>
          </cell>
        </row>
        <row r="21">
          <cell r="B21" t="str">
            <v>§51-42C</v>
          </cell>
          <cell r="C21" t="str">
            <v>§ì th¼ng</v>
          </cell>
          <cell r="E21" t="str">
            <v/>
          </cell>
          <cell r="F21" t="str">
            <v/>
          </cell>
          <cell r="G21">
            <v>429</v>
          </cell>
          <cell r="H21" t="e">
            <v>#REF!</v>
          </cell>
          <cell r="I21" t="str">
            <v/>
          </cell>
          <cell r="J21" t="str">
            <v/>
          </cell>
          <cell r="K21" t="str">
            <v>4T40-44</v>
          </cell>
          <cell r="L21" t="str">
            <v>8BL56-250</v>
          </cell>
          <cell r="N21" t="str">
            <v>2§§16</v>
          </cell>
          <cell r="O21" t="str">
            <v>§V16</v>
          </cell>
          <cell r="Q21" t="str">
            <v>§S2</v>
          </cell>
          <cell r="R21" t="str">
            <v>2CR</v>
          </cell>
          <cell r="S21" t="str">
            <v>R1T-2</v>
          </cell>
          <cell r="U21" t="str">
            <v>02</v>
          </cell>
        </row>
        <row r="22">
          <cell r="B22" t="str">
            <v>N513-34C</v>
          </cell>
          <cell r="C22" t="str">
            <v>NÐo gãc</v>
          </cell>
          <cell r="D22" t="str">
            <v>304300F</v>
          </cell>
          <cell r="E22">
            <v>14</v>
          </cell>
          <cell r="F22" t="str">
            <v>G14=30°43'00"F</v>
          </cell>
          <cell r="G22">
            <v>508</v>
          </cell>
          <cell r="H22" t="e">
            <v>#REF!</v>
          </cell>
          <cell r="I22" t="str">
            <v/>
          </cell>
          <cell r="J22" t="str">
            <v/>
          </cell>
          <cell r="K22" t="str">
            <v>4T28-48        4T28-48        2T28-48        2T40-48</v>
          </cell>
          <cell r="L22" t="str">
            <v>3x16BL64</v>
          </cell>
          <cell r="M22" t="str">
            <v>6NK30</v>
          </cell>
          <cell r="N22" t="str">
            <v>3§L7</v>
          </cell>
          <cell r="P22" t="str">
            <v>NS1</v>
          </cell>
          <cell r="Q22" t="str">
            <v>NS2</v>
          </cell>
          <cell r="R22" t="str">
            <v>2CR</v>
          </cell>
          <cell r="S22" t="str">
            <v>R3T-4</v>
          </cell>
          <cell r="U22" t="str">
            <v>09</v>
          </cell>
        </row>
        <row r="23">
          <cell r="B23" t="str">
            <v>§51-38C</v>
          </cell>
          <cell r="C23" t="str">
            <v>§ì th¼ng</v>
          </cell>
          <cell r="E23" t="str">
            <v/>
          </cell>
          <cell r="F23" t="str">
            <v/>
          </cell>
          <cell r="G23">
            <v>320</v>
          </cell>
          <cell r="H23" t="e">
            <v>#REF!</v>
          </cell>
          <cell r="I23">
            <v>384.02952662040707</v>
          </cell>
          <cell r="J23">
            <v>3756</v>
          </cell>
          <cell r="K23" t="str">
            <v>4T34-36</v>
          </cell>
          <cell r="L23" t="str">
            <v>8BL56-250</v>
          </cell>
          <cell r="N23" t="str">
            <v>2§§16</v>
          </cell>
          <cell r="O23" t="str">
            <v>§V16</v>
          </cell>
          <cell r="Q23" t="str">
            <v>§S2</v>
          </cell>
          <cell r="R23" t="str">
            <v>2CR</v>
          </cell>
          <cell r="S23" t="str">
            <v>R1T-4</v>
          </cell>
          <cell r="U23" t="str">
            <v>03</v>
          </cell>
        </row>
        <row r="24">
          <cell r="B24" t="str">
            <v>§51-34C</v>
          </cell>
          <cell r="C24" t="str">
            <v>§ì th¼ng</v>
          </cell>
          <cell r="E24" t="str">
            <v/>
          </cell>
          <cell r="F24" t="str">
            <v/>
          </cell>
          <cell r="G24">
            <v>420</v>
          </cell>
          <cell r="H24" t="e">
            <v>#REF!</v>
          </cell>
          <cell r="I24" t="str">
            <v/>
          </cell>
          <cell r="J24" t="str">
            <v/>
          </cell>
          <cell r="K24" t="str">
            <v>4T34-38</v>
          </cell>
          <cell r="L24" t="str">
            <v>8BL56-250</v>
          </cell>
          <cell r="N24" t="str">
            <v>2§§16</v>
          </cell>
          <cell r="O24" t="str">
            <v>§V16</v>
          </cell>
          <cell r="Q24" t="str">
            <v>§S2</v>
          </cell>
          <cell r="R24" t="str">
            <v>2CR</v>
          </cell>
          <cell r="S24" t="str">
            <v>R1T-2</v>
          </cell>
          <cell r="U24" t="str">
            <v>02</v>
          </cell>
        </row>
        <row r="25">
          <cell r="B25" t="str">
            <v>§51-38C</v>
          </cell>
          <cell r="C25" t="str">
            <v>§ì th¼ng</v>
          </cell>
          <cell r="E25" t="str">
            <v/>
          </cell>
          <cell r="F25" t="str">
            <v/>
          </cell>
          <cell r="G25">
            <v>369</v>
          </cell>
          <cell r="H25" t="e">
            <v>#REF!</v>
          </cell>
          <cell r="I25" t="str">
            <v/>
          </cell>
          <cell r="J25" t="str">
            <v/>
          </cell>
          <cell r="K25" t="str">
            <v>4T40-44</v>
          </cell>
          <cell r="L25" t="str">
            <v>8BL56-250</v>
          </cell>
          <cell r="N25" t="str">
            <v>2§§16</v>
          </cell>
          <cell r="O25" t="str">
            <v>§V16</v>
          </cell>
          <cell r="Q25" t="str">
            <v>§S2</v>
          </cell>
          <cell r="R25" t="str">
            <v>2CR</v>
          </cell>
          <cell r="S25" t="str">
            <v>R1T-2</v>
          </cell>
          <cell r="U25" t="str">
            <v>02</v>
          </cell>
        </row>
        <row r="26">
          <cell r="B26" t="str">
            <v>§51-34C</v>
          </cell>
          <cell r="C26" t="str">
            <v>§ì th¼ng</v>
          </cell>
          <cell r="E26" t="str">
            <v/>
          </cell>
          <cell r="F26" t="str">
            <v/>
          </cell>
          <cell r="G26">
            <v>392</v>
          </cell>
          <cell r="H26" t="e">
            <v>#REF!</v>
          </cell>
          <cell r="I26" t="str">
            <v/>
          </cell>
          <cell r="J26" t="str">
            <v/>
          </cell>
          <cell r="K26" t="str">
            <v>4T38-42</v>
          </cell>
          <cell r="L26" t="str">
            <v>8BL56-250</v>
          </cell>
          <cell r="N26" t="str">
            <v>2§§16</v>
          </cell>
          <cell r="O26" t="str">
            <v>§V16</v>
          </cell>
          <cell r="Q26" t="str">
            <v>§S2</v>
          </cell>
          <cell r="R26" t="str">
            <v>2CR</v>
          </cell>
          <cell r="S26" t="str">
            <v>R1T-2</v>
          </cell>
          <cell r="U26" t="str">
            <v>02</v>
          </cell>
        </row>
        <row r="27">
          <cell r="B27" t="str">
            <v>§51-34C</v>
          </cell>
          <cell r="C27" t="str">
            <v>§ì th¼ng</v>
          </cell>
          <cell r="E27" t="str">
            <v/>
          </cell>
          <cell r="F27" t="str">
            <v/>
          </cell>
          <cell r="G27">
            <v>298</v>
          </cell>
          <cell r="H27" t="e">
            <v>#REF!</v>
          </cell>
          <cell r="I27" t="str">
            <v/>
          </cell>
          <cell r="J27" t="str">
            <v/>
          </cell>
          <cell r="K27" t="str">
            <v>4T38-42</v>
          </cell>
          <cell r="L27" t="str">
            <v>8BL56-250</v>
          </cell>
          <cell r="N27" t="str">
            <v>2§§16</v>
          </cell>
          <cell r="O27" t="str">
            <v>§V16</v>
          </cell>
          <cell r="Q27" t="str">
            <v>§S2</v>
          </cell>
          <cell r="R27" t="str">
            <v>2CR</v>
          </cell>
          <cell r="S27" t="str">
            <v>R1T-2</v>
          </cell>
          <cell r="U27" t="str">
            <v>02</v>
          </cell>
        </row>
        <row r="28">
          <cell r="B28" t="str">
            <v>§51-38C</v>
          </cell>
          <cell r="C28" t="str">
            <v>§ì th¼ng</v>
          </cell>
          <cell r="E28" t="str">
            <v/>
          </cell>
          <cell r="F28" t="str">
            <v/>
          </cell>
          <cell r="G28">
            <v>375</v>
          </cell>
          <cell r="H28" t="e">
            <v>#REF!</v>
          </cell>
          <cell r="I28" t="str">
            <v/>
          </cell>
          <cell r="J28" t="str">
            <v/>
          </cell>
          <cell r="K28" t="str">
            <v>4T40-44</v>
          </cell>
          <cell r="L28" t="str">
            <v>8BL56-250</v>
          </cell>
          <cell r="N28" t="str">
            <v>2§§16</v>
          </cell>
          <cell r="O28" t="str">
            <v>§V16</v>
          </cell>
          <cell r="Q28" t="str">
            <v>§S2</v>
          </cell>
          <cell r="R28" t="str">
            <v>2CR</v>
          </cell>
          <cell r="S28" t="str">
            <v>R1T-2</v>
          </cell>
          <cell r="U28" t="str">
            <v>02</v>
          </cell>
        </row>
        <row r="29">
          <cell r="B29" t="str">
            <v>§51-38C</v>
          </cell>
          <cell r="C29" t="str">
            <v>§ì th¼ng</v>
          </cell>
          <cell r="E29" t="str">
            <v/>
          </cell>
          <cell r="F29" t="str">
            <v/>
          </cell>
          <cell r="G29">
            <v>430</v>
          </cell>
          <cell r="H29" t="e">
            <v>#REF!</v>
          </cell>
          <cell r="I29" t="str">
            <v/>
          </cell>
          <cell r="J29" t="str">
            <v/>
          </cell>
          <cell r="K29" t="str">
            <v>4T40-44</v>
          </cell>
          <cell r="L29" t="str">
            <v>8BL56-250</v>
          </cell>
          <cell r="N29" t="str">
            <v>2§§16</v>
          </cell>
          <cell r="O29" t="str">
            <v>§V16</v>
          </cell>
          <cell r="Q29" t="str">
            <v>§S2</v>
          </cell>
          <cell r="R29" t="str">
            <v>2CR</v>
          </cell>
          <cell r="S29" t="str">
            <v>R1T-2</v>
          </cell>
          <cell r="U29" t="str">
            <v>02</v>
          </cell>
        </row>
        <row r="30">
          <cell r="B30" t="str">
            <v>§51-38C</v>
          </cell>
          <cell r="C30" t="str">
            <v>§ì th¼ng</v>
          </cell>
          <cell r="E30" t="str">
            <v/>
          </cell>
          <cell r="F30" t="str">
            <v/>
          </cell>
          <cell r="G30">
            <v>440</v>
          </cell>
          <cell r="H30" t="e">
            <v>#REF!</v>
          </cell>
          <cell r="I30" t="str">
            <v/>
          </cell>
          <cell r="J30" t="str">
            <v/>
          </cell>
          <cell r="K30" t="str">
            <v>4T40-44</v>
          </cell>
          <cell r="L30" t="str">
            <v>8BL56-250</v>
          </cell>
          <cell r="N30" t="str">
            <v>2§§16</v>
          </cell>
          <cell r="O30" t="str">
            <v>§V16</v>
          </cell>
          <cell r="Q30" t="str">
            <v>§S2</v>
          </cell>
          <cell r="R30" t="str">
            <v>2CR</v>
          </cell>
          <cell r="S30" t="str">
            <v>R1T-2</v>
          </cell>
          <cell r="U30" t="str">
            <v>02</v>
          </cell>
        </row>
        <row r="31">
          <cell r="B31" t="str">
            <v>§51-34C</v>
          </cell>
          <cell r="C31" t="str">
            <v>§ì th¼ng</v>
          </cell>
          <cell r="E31" t="str">
            <v/>
          </cell>
          <cell r="F31" t="str">
            <v/>
          </cell>
          <cell r="G31">
            <v>390</v>
          </cell>
          <cell r="H31" t="e">
            <v>#REF!</v>
          </cell>
          <cell r="I31" t="str">
            <v/>
          </cell>
          <cell r="J31" t="str">
            <v/>
          </cell>
          <cell r="K31" t="str">
            <v>4T38-42</v>
          </cell>
          <cell r="L31" t="str">
            <v>8BL56-250</v>
          </cell>
          <cell r="N31" t="str">
            <v>2§§16</v>
          </cell>
          <cell r="O31" t="str">
            <v>§V16</v>
          </cell>
          <cell r="Q31" t="str">
            <v>§S2</v>
          </cell>
          <cell r="R31" t="str">
            <v>2CR</v>
          </cell>
          <cell r="S31" t="str">
            <v>R1T-2</v>
          </cell>
          <cell r="U31" t="str">
            <v>02</v>
          </cell>
        </row>
        <row r="32">
          <cell r="B32" t="str">
            <v>N513-28B</v>
          </cell>
          <cell r="C32" t="str">
            <v>NÐo gãc</v>
          </cell>
          <cell r="D32" t="str">
            <v>110800F</v>
          </cell>
          <cell r="E32">
            <v>15</v>
          </cell>
          <cell r="F32" t="str">
            <v>G15=11°08'00"F</v>
          </cell>
          <cell r="G32">
            <v>322</v>
          </cell>
          <cell r="H32" t="e">
            <v>#REF!</v>
          </cell>
          <cell r="I32" t="str">
            <v/>
          </cell>
          <cell r="J32" t="str">
            <v/>
          </cell>
          <cell r="K32" t="str">
            <v>3x4T38-40</v>
          </cell>
          <cell r="L32" t="str">
            <v>3x8BL56-250</v>
          </cell>
          <cell r="M32" t="str">
            <v>6NK30</v>
          </cell>
          <cell r="N32" t="str">
            <v>6§L7</v>
          </cell>
          <cell r="P32" t="str">
            <v>NS1</v>
          </cell>
          <cell r="Q32" t="str">
            <v>NS2</v>
          </cell>
          <cell r="R32" t="str">
            <v>2CR</v>
          </cell>
          <cell r="S32" t="str">
            <v>R3T-2</v>
          </cell>
          <cell r="U32" t="str">
            <v>08</v>
          </cell>
        </row>
        <row r="33">
          <cell r="B33" t="str">
            <v>§51-38C</v>
          </cell>
          <cell r="C33" t="str">
            <v>§ì th¼ng</v>
          </cell>
          <cell r="E33" t="str">
            <v/>
          </cell>
          <cell r="F33" t="str">
            <v/>
          </cell>
          <cell r="G33">
            <v>360</v>
          </cell>
          <cell r="H33" t="e">
            <v>#REF!</v>
          </cell>
          <cell r="I33">
            <v>411.17243938249203</v>
          </cell>
          <cell r="J33">
            <v>1626</v>
          </cell>
          <cell r="K33" t="str">
            <v>4T40-44</v>
          </cell>
          <cell r="L33" t="str">
            <v>8BL56-250</v>
          </cell>
          <cell r="N33" t="str">
            <v>2§§16</v>
          </cell>
          <cell r="O33" t="str">
            <v>§V16</v>
          </cell>
          <cell r="Q33" t="str">
            <v>§S2</v>
          </cell>
          <cell r="R33" t="str">
            <v>2CR</v>
          </cell>
          <cell r="S33" t="str">
            <v>R1T-2</v>
          </cell>
          <cell r="U33" t="str">
            <v>02</v>
          </cell>
        </row>
        <row r="34">
          <cell r="B34" t="str">
            <v>§51-38C</v>
          </cell>
          <cell r="C34" t="str">
            <v>§ì th¼ng</v>
          </cell>
          <cell r="E34" t="str">
            <v/>
          </cell>
          <cell r="F34" t="str">
            <v/>
          </cell>
          <cell r="G34">
            <v>460</v>
          </cell>
          <cell r="H34" t="e">
            <v>#REF!</v>
          </cell>
          <cell r="I34" t="str">
            <v/>
          </cell>
          <cell r="J34" t="str">
            <v/>
          </cell>
          <cell r="K34" t="str">
            <v>4T40-44</v>
          </cell>
          <cell r="L34" t="str">
            <v>8BL56-250</v>
          </cell>
          <cell r="N34" t="str">
            <v>2§§16</v>
          </cell>
          <cell r="O34" t="str">
            <v>§V16</v>
          </cell>
          <cell r="Q34" t="str">
            <v>§S2</v>
          </cell>
          <cell r="R34" t="str">
            <v>2CR</v>
          </cell>
          <cell r="S34" t="str">
            <v>R1T-2</v>
          </cell>
          <cell r="U34" t="str">
            <v>02</v>
          </cell>
        </row>
        <row r="35">
          <cell r="B35" t="str">
            <v>§51-34C</v>
          </cell>
          <cell r="C35" t="str">
            <v>§ì th¼ng</v>
          </cell>
          <cell r="E35" t="str">
            <v/>
          </cell>
          <cell r="F35" t="str">
            <v/>
          </cell>
          <cell r="G35">
            <v>402</v>
          </cell>
          <cell r="H35" t="e">
            <v>#REF!</v>
          </cell>
          <cell r="I35" t="str">
            <v/>
          </cell>
          <cell r="J35" t="str">
            <v/>
          </cell>
          <cell r="K35" t="str">
            <v>4T34-40</v>
          </cell>
          <cell r="L35" t="str">
            <v>8BL56-250</v>
          </cell>
          <cell r="N35" t="str">
            <v>2§§16</v>
          </cell>
          <cell r="O35" t="str">
            <v>§V16</v>
          </cell>
          <cell r="Q35" t="str">
            <v>§S2</v>
          </cell>
          <cell r="R35" t="str">
            <v>2CR</v>
          </cell>
          <cell r="S35" t="str">
            <v>R1T-2</v>
          </cell>
          <cell r="U35" t="str">
            <v>02</v>
          </cell>
        </row>
        <row r="36">
          <cell r="B36" t="str">
            <v>N513-34C</v>
          </cell>
          <cell r="C36" t="str">
            <v>NÐo gãc</v>
          </cell>
          <cell r="D36" t="str">
            <v>393000T</v>
          </cell>
          <cell r="E36">
            <v>16</v>
          </cell>
          <cell r="F36" t="str">
            <v>G16=39°30'00"T</v>
          </cell>
          <cell r="G36">
            <v>404</v>
          </cell>
          <cell r="H36" t="e">
            <v>#REF!</v>
          </cell>
          <cell r="I36" t="str">
            <v/>
          </cell>
          <cell r="J36" t="str">
            <v/>
          </cell>
          <cell r="K36" t="str">
            <v>3x4T38-40</v>
          </cell>
          <cell r="L36" t="str">
            <v>3x16BL64</v>
          </cell>
          <cell r="M36" t="str">
            <v>6NK30</v>
          </cell>
          <cell r="N36" t="str">
            <v>3§L7</v>
          </cell>
          <cell r="P36" t="str">
            <v>NS1</v>
          </cell>
          <cell r="Q36" t="str">
            <v>NS2</v>
          </cell>
          <cell r="R36" t="str">
            <v>2CR</v>
          </cell>
          <cell r="S36" t="str">
            <v>R3T-2</v>
          </cell>
          <cell r="U36" t="str">
            <v>09</v>
          </cell>
        </row>
        <row r="37">
          <cell r="B37" t="str">
            <v>§51-42C</v>
          </cell>
          <cell r="C37" t="str">
            <v>§ì th¼ng</v>
          </cell>
          <cell r="E37" t="str">
            <v/>
          </cell>
          <cell r="F37" t="str">
            <v/>
          </cell>
          <cell r="G37">
            <v>350</v>
          </cell>
          <cell r="H37" t="e">
            <v>#REF!</v>
          </cell>
          <cell r="I37">
            <v>382.69812401866164</v>
          </cell>
          <cell r="J37">
            <v>2653</v>
          </cell>
          <cell r="K37" t="str">
            <v>4T34-42</v>
          </cell>
          <cell r="L37" t="str">
            <v>8BL56-250</v>
          </cell>
          <cell r="N37" t="str">
            <v>2§§16</v>
          </cell>
          <cell r="O37" t="str">
            <v>§V16</v>
          </cell>
          <cell r="Q37" t="str">
            <v>§S2</v>
          </cell>
          <cell r="R37" t="str">
            <v>2CR</v>
          </cell>
          <cell r="S37" t="str">
            <v>R1T-2</v>
          </cell>
          <cell r="U37" t="str">
            <v>02</v>
          </cell>
        </row>
        <row r="38">
          <cell r="B38" t="str">
            <v>§51-38C</v>
          </cell>
          <cell r="C38" t="str">
            <v>§ì th¼ng</v>
          </cell>
          <cell r="E38" t="str">
            <v/>
          </cell>
          <cell r="F38" t="str">
            <v/>
          </cell>
          <cell r="G38">
            <v>395</v>
          </cell>
          <cell r="H38" t="e">
            <v>#REF!</v>
          </cell>
          <cell r="I38" t="str">
            <v/>
          </cell>
          <cell r="J38" t="str">
            <v/>
          </cell>
          <cell r="K38" t="str">
            <v>4T34-36</v>
          </cell>
          <cell r="L38" t="str">
            <v>8BL56-250</v>
          </cell>
          <cell r="N38" t="str">
            <v>2§§16</v>
          </cell>
          <cell r="O38" t="str">
            <v>§V16</v>
          </cell>
          <cell r="Q38" t="str">
            <v>§S2</v>
          </cell>
          <cell r="R38" t="str">
            <v>2CR</v>
          </cell>
          <cell r="S38" t="str">
            <v>R1T-4</v>
          </cell>
          <cell r="U38" t="str">
            <v>02</v>
          </cell>
        </row>
        <row r="39">
          <cell r="B39" t="str">
            <v>§51-42C</v>
          </cell>
          <cell r="C39" t="str">
            <v>§ì th¼ng</v>
          </cell>
          <cell r="E39" t="str">
            <v/>
          </cell>
          <cell r="F39" t="str">
            <v/>
          </cell>
          <cell r="G39">
            <v>426</v>
          </cell>
          <cell r="H39" t="e">
            <v>#REF!</v>
          </cell>
          <cell r="I39" t="str">
            <v/>
          </cell>
          <cell r="J39" t="str">
            <v/>
          </cell>
          <cell r="K39" t="str">
            <v>4T40-44</v>
          </cell>
          <cell r="L39" t="str">
            <v>8BL56-250</v>
          </cell>
          <cell r="N39" t="str">
            <v>2§§16</v>
          </cell>
          <cell r="O39" t="str">
            <v>§V16</v>
          </cell>
          <cell r="Q39" t="str">
            <v>§S2</v>
          </cell>
          <cell r="R39" t="str">
            <v>2CR</v>
          </cell>
          <cell r="S39" t="str">
            <v>R1T-2</v>
          </cell>
          <cell r="U39" t="str">
            <v>02</v>
          </cell>
        </row>
        <row r="40">
          <cell r="B40" t="str">
            <v>§51-34C</v>
          </cell>
          <cell r="C40" t="str">
            <v>§ì th¼ng</v>
          </cell>
          <cell r="E40" t="str">
            <v/>
          </cell>
          <cell r="F40" t="str">
            <v/>
          </cell>
          <cell r="G40">
            <v>408</v>
          </cell>
          <cell r="H40" t="e">
            <v>#REF!</v>
          </cell>
          <cell r="I40" t="str">
            <v/>
          </cell>
          <cell r="J40" t="str">
            <v/>
          </cell>
          <cell r="K40" t="str">
            <v>4T34-34</v>
          </cell>
          <cell r="L40" t="str">
            <v>8BL56-250</v>
          </cell>
          <cell r="N40" t="str">
            <v>2§§16</v>
          </cell>
          <cell r="O40" t="str">
            <v>§V16</v>
          </cell>
          <cell r="Q40" t="str">
            <v>§S2</v>
          </cell>
          <cell r="R40" t="str">
            <v>2CR</v>
          </cell>
          <cell r="S40" t="str">
            <v>R1T-4</v>
          </cell>
          <cell r="U40" t="str">
            <v>02</v>
          </cell>
        </row>
        <row r="41">
          <cell r="B41" t="str">
            <v>§51-34C</v>
          </cell>
          <cell r="C41" t="str">
            <v>§ì th¼ng</v>
          </cell>
          <cell r="E41" t="str">
            <v/>
          </cell>
          <cell r="F41" t="str">
            <v/>
          </cell>
          <cell r="G41">
            <v>369</v>
          </cell>
          <cell r="H41" t="e">
            <v>#REF!</v>
          </cell>
          <cell r="I41" t="str">
            <v/>
          </cell>
          <cell r="J41" t="str">
            <v/>
          </cell>
          <cell r="K41" t="str">
            <v>4T34-34</v>
          </cell>
          <cell r="L41" t="str">
            <v>8BL56-250</v>
          </cell>
          <cell r="N41" t="str">
            <v>2§§16</v>
          </cell>
          <cell r="O41" t="str">
            <v>§V16</v>
          </cell>
          <cell r="Q41" t="str">
            <v>§S2</v>
          </cell>
          <cell r="R41" t="str">
            <v>2CR</v>
          </cell>
          <cell r="S41" t="str">
            <v>R1T-4</v>
          </cell>
          <cell r="U41" t="str">
            <v>02</v>
          </cell>
        </row>
        <row r="42">
          <cell r="B42" t="str">
            <v>§51-34C</v>
          </cell>
          <cell r="C42" t="str">
            <v>§ì th¼ng</v>
          </cell>
          <cell r="E42" t="str">
            <v/>
          </cell>
          <cell r="F42" t="str">
            <v/>
          </cell>
          <cell r="G42">
            <v>374</v>
          </cell>
          <cell r="H42" t="e">
            <v>#REF!</v>
          </cell>
          <cell r="I42" t="str">
            <v/>
          </cell>
          <cell r="J42" t="str">
            <v/>
          </cell>
          <cell r="K42" t="str">
            <v>4T34-34</v>
          </cell>
          <cell r="L42" t="str">
            <v>8BL56-250</v>
          </cell>
          <cell r="N42" t="str">
            <v>2§§16</v>
          </cell>
          <cell r="O42" t="str">
            <v>§V16</v>
          </cell>
          <cell r="Q42" t="str">
            <v>§S2</v>
          </cell>
          <cell r="R42" t="str">
            <v>2CR</v>
          </cell>
          <cell r="S42" t="str">
            <v>R1T-4</v>
          </cell>
          <cell r="U42" t="str">
            <v>02</v>
          </cell>
        </row>
        <row r="43">
          <cell r="B43" t="str">
            <v>N513-28C</v>
          </cell>
          <cell r="C43" t="str">
            <v>NÐo gãc</v>
          </cell>
          <cell r="D43" t="str">
            <v>313506F</v>
          </cell>
          <cell r="E43">
            <v>17</v>
          </cell>
          <cell r="F43" t="str">
            <v>G17=31°35'06"F</v>
          </cell>
          <cell r="G43">
            <v>331</v>
          </cell>
          <cell r="H43" t="e">
            <v>#REF!</v>
          </cell>
          <cell r="I43" t="str">
            <v/>
          </cell>
          <cell r="J43" t="str">
            <v/>
          </cell>
          <cell r="K43" t="str">
            <v>3x4T38-38</v>
          </cell>
          <cell r="L43" t="str">
            <v>3x16BL64</v>
          </cell>
          <cell r="M43" t="str">
            <v>6NK30</v>
          </cell>
          <cell r="N43" t="str">
            <v>3§L7</v>
          </cell>
          <cell r="P43" t="str">
            <v>NS1</v>
          </cell>
          <cell r="Q43" t="str">
            <v>NS2</v>
          </cell>
          <cell r="R43" t="str">
            <v>2CR</v>
          </cell>
          <cell r="S43" t="str">
            <v>R3T-4</v>
          </cell>
          <cell r="U43" t="str">
            <v>09</v>
          </cell>
        </row>
        <row r="44">
          <cell r="B44" t="str">
            <v>§51-34C</v>
          </cell>
          <cell r="C44" t="str">
            <v>§ì th¼ng</v>
          </cell>
          <cell r="E44" t="str">
            <v/>
          </cell>
          <cell r="F44" t="str">
            <v/>
          </cell>
          <cell r="G44">
            <v>210</v>
          </cell>
          <cell r="H44" t="e">
            <v>#REF!</v>
          </cell>
          <cell r="I44">
            <v>382.58932874564874</v>
          </cell>
          <cell r="J44">
            <v>1736</v>
          </cell>
          <cell r="K44" t="str">
            <v>4T34-34</v>
          </cell>
          <cell r="L44" t="str">
            <v>8BL56-250</v>
          </cell>
          <cell r="N44" t="str">
            <v>2§§16</v>
          </cell>
          <cell r="O44" t="str">
            <v>§V16</v>
          </cell>
          <cell r="Q44" t="str">
            <v>§S2</v>
          </cell>
          <cell r="R44" t="str">
            <v>2CR</v>
          </cell>
          <cell r="S44" t="str">
            <v>R1T-4</v>
          </cell>
          <cell r="U44" t="str">
            <v>02</v>
          </cell>
        </row>
        <row r="45">
          <cell r="B45" t="str">
            <v>§51-38C</v>
          </cell>
          <cell r="C45" t="str">
            <v>§ì th¼ng</v>
          </cell>
          <cell r="E45" t="str">
            <v/>
          </cell>
          <cell r="F45" t="str">
            <v/>
          </cell>
          <cell r="G45">
            <v>430</v>
          </cell>
          <cell r="H45" t="e">
            <v>#REF!</v>
          </cell>
          <cell r="I45" t="str">
            <v/>
          </cell>
          <cell r="J45" t="str">
            <v/>
          </cell>
          <cell r="K45" t="str">
            <v>4T34-36</v>
          </cell>
          <cell r="L45" t="str">
            <v>8BL56-250</v>
          </cell>
          <cell r="N45" t="str">
            <v>2§§16</v>
          </cell>
          <cell r="O45" t="str">
            <v>§V16</v>
          </cell>
          <cell r="Q45" t="str">
            <v>§S2</v>
          </cell>
          <cell r="R45" t="str">
            <v>2CR</v>
          </cell>
          <cell r="S45" t="str">
            <v>R1T-4</v>
          </cell>
          <cell r="U45" t="str">
            <v>02</v>
          </cell>
        </row>
        <row r="46">
          <cell r="B46" t="str">
            <v>§51-38C</v>
          </cell>
          <cell r="C46" t="str">
            <v>§ì th¼ng</v>
          </cell>
          <cell r="E46" t="str">
            <v/>
          </cell>
          <cell r="F46" t="str">
            <v/>
          </cell>
          <cell r="G46">
            <v>425</v>
          </cell>
          <cell r="H46" t="e">
            <v>#REF!</v>
          </cell>
          <cell r="I46" t="str">
            <v/>
          </cell>
          <cell r="J46" t="str">
            <v/>
          </cell>
          <cell r="K46" t="str">
            <v>4T40-44</v>
          </cell>
          <cell r="L46" t="str">
            <v>8BL56-250</v>
          </cell>
          <cell r="N46" t="str">
            <v>2§§16</v>
          </cell>
          <cell r="O46" t="str">
            <v>§V16</v>
          </cell>
          <cell r="Q46" t="str">
            <v>§S2</v>
          </cell>
          <cell r="R46" t="str">
            <v>2CR</v>
          </cell>
          <cell r="S46" t="str">
            <v>R1T-2</v>
          </cell>
          <cell r="U46" t="str">
            <v>02</v>
          </cell>
        </row>
        <row r="47">
          <cell r="B47" t="str">
            <v>§51-38C</v>
          </cell>
          <cell r="C47" t="str">
            <v>§ì th¼ng</v>
          </cell>
          <cell r="E47" t="str">
            <v/>
          </cell>
          <cell r="F47" t="str">
            <v/>
          </cell>
          <cell r="G47">
            <v>416</v>
          </cell>
          <cell r="H47" t="e">
            <v>#REF!</v>
          </cell>
          <cell r="I47" t="str">
            <v/>
          </cell>
          <cell r="J47" t="str">
            <v/>
          </cell>
          <cell r="K47" t="str">
            <v>4T40-40</v>
          </cell>
          <cell r="L47" t="str">
            <v>8BL56-250</v>
          </cell>
          <cell r="N47" t="str">
            <v>2§§16</v>
          </cell>
          <cell r="O47" t="str">
            <v>§V16</v>
          </cell>
          <cell r="Q47" t="str">
            <v>§S2</v>
          </cell>
          <cell r="R47" t="str">
            <v>2CR</v>
          </cell>
          <cell r="S47" t="str">
            <v>R1T-2</v>
          </cell>
          <cell r="U47" t="str">
            <v>02</v>
          </cell>
        </row>
        <row r="48">
          <cell r="B48" t="str">
            <v>N513-34B</v>
          </cell>
          <cell r="C48" t="str">
            <v>NÐo gãc</v>
          </cell>
          <cell r="D48" t="str">
            <v>130506T</v>
          </cell>
          <cell r="E48">
            <v>18</v>
          </cell>
          <cell r="F48" t="str">
            <v>G18=13°05'06"T</v>
          </cell>
          <cell r="G48">
            <v>255</v>
          </cell>
          <cell r="H48" t="e">
            <v>#REF!</v>
          </cell>
          <cell r="I48" t="str">
            <v/>
          </cell>
          <cell r="J48" t="str">
            <v/>
          </cell>
          <cell r="K48" t="str">
            <v>3x4T38-40</v>
          </cell>
          <cell r="L48" t="str">
            <v>3x8BL56-250</v>
          </cell>
          <cell r="M48" t="str">
            <v>6NK30</v>
          </cell>
          <cell r="N48" t="str">
            <v>6§L7</v>
          </cell>
          <cell r="P48" t="str">
            <v>NS1</v>
          </cell>
          <cell r="Q48" t="str">
            <v>NS2</v>
          </cell>
          <cell r="R48" t="str">
            <v>2CR</v>
          </cell>
          <cell r="S48" t="str">
            <v>R3T-2</v>
          </cell>
          <cell r="U48" t="str">
            <v>08</v>
          </cell>
        </row>
        <row r="49">
          <cell r="B49" t="str">
            <v>§51-38C</v>
          </cell>
          <cell r="C49" t="str">
            <v>§ì th¼ng</v>
          </cell>
          <cell r="E49" t="str">
            <v/>
          </cell>
          <cell r="F49" t="str">
            <v/>
          </cell>
          <cell r="G49">
            <v>425</v>
          </cell>
          <cell r="H49" t="e">
            <v>#REF!</v>
          </cell>
          <cell r="I49">
            <v>436.61544862368595</v>
          </cell>
          <cell r="J49">
            <v>2161</v>
          </cell>
          <cell r="K49" t="str">
            <v>4T40-44</v>
          </cell>
          <cell r="L49" t="str">
            <v>8BL56-250</v>
          </cell>
          <cell r="N49" t="str">
            <v>2§§16</v>
          </cell>
          <cell r="O49" t="str">
            <v>§V16</v>
          </cell>
          <cell r="Q49" t="str">
            <v>§S2</v>
          </cell>
          <cell r="R49" t="str">
            <v>2CR</v>
          </cell>
          <cell r="S49" t="str">
            <v>R1T-2</v>
          </cell>
          <cell r="U49" t="str">
            <v>02</v>
          </cell>
        </row>
        <row r="50">
          <cell r="B50" t="str">
            <v>§51-38C</v>
          </cell>
          <cell r="C50" t="str">
            <v>§ì th¼ng</v>
          </cell>
          <cell r="E50" t="str">
            <v/>
          </cell>
          <cell r="F50" t="str">
            <v/>
          </cell>
          <cell r="G50">
            <v>425</v>
          </cell>
          <cell r="H50" t="e">
            <v>#REF!</v>
          </cell>
          <cell r="I50" t="str">
            <v/>
          </cell>
          <cell r="J50" t="str">
            <v/>
          </cell>
          <cell r="K50" t="str">
            <v>4T40-44</v>
          </cell>
          <cell r="L50" t="str">
            <v>8BL56-250</v>
          </cell>
          <cell r="N50" t="str">
            <v>2§§16</v>
          </cell>
          <cell r="O50" t="str">
            <v>§V16</v>
          </cell>
          <cell r="Q50" t="str">
            <v>§S2</v>
          </cell>
          <cell r="R50" t="str">
            <v>2CR</v>
          </cell>
          <cell r="S50" t="str">
            <v>R1T-2</v>
          </cell>
          <cell r="U50" t="str">
            <v>02</v>
          </cell>
        </row>
        <row r="51">
          <cell r="B51" t="str">
            <v>§51-38C</v>
          </cell>
          <cell r="C51" t="str">
            <v>§ì th¼ng</v>
          </cell>
          <cell r="E51" t="str">
            <v/>
          </cell>
          <cell r="F51" t="str">
            <v/>
          </cell>
          <cell r="G51">
            <v>440</v>
          </cell>
          <cell r="H51" t="e">
            <v>#REF!</v>
          </cell>
          <cell r="I51" t="str">
            <v/>
          </cell>
          <cell r="J51" t="str">
            <v/>
          </cell>
          <cell r="K51" t="str">
            <v>4T34-36</v>
          </cell>
          <cell r="L51" t="str">
            <v>8BL56-250</v>
          </cell>
          <cell r="N51" t="str">
            <v>2§§16</v>
          </cell>
          <cell r="O51" t="str">
            <v>§V16</v>
          </cell>
          <cell r="Q51" t="str">
            <v>§S2</v>
          </cell>
          <cell r="R51" t="str">
            <v>2CR</v>
          </cell>
          <cell r="S51" t="str">
            <v>R1T-4</v>
          </cell>
          <cell r="U51" t="str">
            <v>03</v>
          </cell>
        </row>
        <row r="52">
          <cell r="B52" t="str">
            <v>§51-42C</v>
          </cell>
          <cell r="C52" t="str">
            <v>§ì th¼ng</v>
          </cell>
          <cell r="E52" t="str">
            <v/>
          </cell>
          <cell r="F52" t="str">
            <v/>
          </cell>
          <cell r="G52">
            <v>380</v>
          </cell>
          <cell r="H52" t="e">
            <v>#REF!</v>
          </cell>
          <cell r="I52" t="str">
            <v/>
          </cell>
          <cell r="J52" t="str">
            <v/>
          </cell>
          <cell r="K52" t="str">
            <v>4T34-38</v>
          </cell>
          <cell r="L52" t="str">
            <v>8BL56-250</v>
          </cell>
          <cell r="N52" t="str">
            <v>2§§16</v>
          </cell>
          <cell r="O52" t="str">
            <v>§V16</v>
          </cell>
          <cell r="Q52" t="str">
            <v>§S2</v>
          </cell>
          <cell r="R52" t="str">
            <v>2CR</v>
          </cell>
          <cell r="S52" t="str">
            <v>R1T-4</v>
          </cell>
          <cell r="U52" t="str">
            <v>03</v>
          </cell>
        </row>
        <row r="53">
          <cell r="B53" t="str">
            <v>N513-34B</v>
          </cell>
          <cell r="C53" t="str">
            <v>NÐo gãc</v>
          </cell>
          <cell r="D53" t="str">
            <v>143000F</v>
          </cell>
          <cell r="E53">
            <v>19</v>
          </cell>
          <cell r="F53" t="str">
            <v>G19=14°30'00"F</v>
          </cell>
          <cell r="G53">
            <v>491</v>
          </cell>
          <cell r="H53" t="e">
            <v>#REF!</v>
          </cell>
          <cell r="I53" t="str">
            <v/>
          </cell>
          <cell r="J53" t="str">
            <v/>
          </cell>
          <cell r="K53" t="str">
            <v>3x4T38-36</v>
          </cell>
          <cell r="L53" t="str">
            <v>3x8BL56-250</v>
          </cell>
          <cell r="M53" t="str">
            <v>6NK30</v>
          </cell>
          <cell r="N53" t="str">
            <v>6§L7</v>
          </cell>
          <cell r="P53" t="str">
            <v>NS1</v>
          </cell>
          <cell r="Q53" t="str">
            <v>NS2</v>
          </cell>
          <cell r="R53" t="str">
            <v>2CR</v>
          </cell>
          <cell r="S53" t="str">
            <v>R3T-4</v>
          </cell>
          <cell r="U53" t="str">
            <v>08</v>
          </cell>
        </row>
        <row r="54">
          <cell r="B54" t="str">
            <v>§51-34C</v>
          </cell>
          <cell r="C54" t="str">
            <v>§ì th¼ng</v>
          </cell>
          <cell r="E54" t="str">
            <v/>
          </cell>
          <cell r="F54" t="str">
            <v/>
          </cell>
          <cell r="G54">
            <v>340</v>
          </cell>
          <cell r="H54" t="e">
            <v>#REF!</v>
          </cell>
          <cell r="I54">
            <v>383.04752084539911</v>
          </cell>
          <cell r="J54">
            <v>3720</v>
          </cell>
          <cell r="K54" t="str">
            <v>4T34-42</v>
          </cell>
          <cell r="L54" t="str">
            <v>8BL56-250</v>
          </cell>
          <cell r="N54" t="str">
            <v>2§§16</v>
          </cell>
          <cell r="O54" t="str">
            <v>§V16</v>
          </cell>
          <cell r="Q54" t="str">
            <v>§S2</v>
          </cell>
          <cell r="R54" t="str">
            <v>2CR</v>
          </cell>
          <cell r="S54" t="str">
            <v>R1T-2</v>
          </cell>
          <cell r="U54" t="str">
            <v>02</v>
          </cell>
        </row>
        <row r="55">
          <cell r="B55" t="str">
            <v>§51-34C</v>
          </cell>
          <cell r="C55" t="str">
            <v>§ì th¼ng</v>
          </cell>
          <cell r="E55" t="str">
            <v/>
          </cell>
          <cell r="F55" t="str">
            <v/>
          </cell>
          <cell r="G55">
            <v>300</v>
          </cell>
          <cell r="H55" t="e">
            <v>#REF!</v>
          </cell>
          <cell r="I55" t="str">
            <v/>
          </cell>
          <cell r="J55" t="str">
            <v/>
          </cell>
          <cell r="K55" t="str">
            <v>4T34-40</v>
          </cell>
          <cell r="L55" t="str">
            <v>8BL56-250</v>
          </cell>
          <cell r="N55" t="str">
            <v>2§§16</v>
          </cell>
          <cell r="O55" t="str">
            <v>§V16</v>
          </cell>
          <cell r="Q55" t="str">
            <v>§S2</v>
          </cell>
          <cell r="R55" t="str">
            <v>2CR</v>
          </cell>
          <cell r="S55" t="str">
            <v>R1T-2</v>
          </cell>
          <cell r="U55" t="str">
            <v>02</v>
          </cell>
        </row>
        <row r="56">
          <cell r="B56" t="str">
            <v>§51-34C</v>
          </cell>
          <cell r="C56" t="str">
            <v>§ì th¼ng</v>
          </cell>
          <cell r="E56" t="str">
            <v/>
          </cell>
          <cell r="F56" t="str">
            <v/>
          </cell>
          <cell r="G56">
            <v>315</v>
          </cell>
          <cell r="H56" t="e">
            <v>#REF!</v>
          </cell>
          <cell r="I56" t="str">
            <v/>
          </cell>
          <cell r="J56" t="str">
            <v/>
          </cell>
          <cell r="K56" t="str">
            <v>4T40-44N</v>
          </cell>
          <cell r="L56" t="str">
            <v>8BL56-250</v>
          </cell>
          <cell r="N56" t="str">
            <v>2§§16</v>
          </cell>
          <cell r="O56" t="str">
            <v>§V16</v>
          </cell>
          <cell r="Q56" t="str">
            <v>§S2</v>
          </cell>
          <cell r="R56" t="str">
            <v>2CR</v>
          </cell>
          <cell r="S56" t="str">
            <v>R1T-2</v>
          </cell>
          <cell r="U56" t="str">
            <v>05</v>
          </cell>
        </row>
        <row r="57">
          <cell r="B57" t="str">
            <v>§51-42C</v>
          </cell>
          <cell r="C57" t="str">
            <v>§ì th¼ng</v>
          </cell>
          <cell r="E57" t="str">
            <v/>
          </cell>
          <cell r="F57" t="str">
            <v/>
          </cell>
          <cell r="G57">
            <v>360</v>
          </cell>
          <cell r="H57" t="e">
            <v>#REF!</v>
          </cell>
          <cell r="I57" t="str">
            <v/>
          </cell>
          <cell r="J57" t="str">
            <v/>
          </cell>
          <cell r="K57" t="str">
            <v>4T40-40</v>
          </cell>
          <cell r="L57" t="str">
            <v>8BL56-250</v>
          </cell>
          <cell r="N57" t="str">
            <v>2§§16</v>
          </cell>
          <cell r="O57" t="str">
            <v>§V16</v>
          </cell>
          <cell r="Q57" t="str">
            <v>§S2</v>
          </cell>
          <cell r="R57" t="str">
            <v>2CR</v>
          </cell>
          <cell r="S57" t="str">
            <v>R1T-2</v>
          </cell>
          <cell r="U57" t="str">
            <v>02</v>
          </cell>
        </row>
        <row r="58">
          <cell r="B58" t="str">
            <v>§51-42C</v>
          </cell>
          <cell r="C58" t="str">
            <v>§ì th¼ng</v>
          </cell>
          <cell r="E58" t="str">
            <v/>
          </cell>
          <cell r="F58" t="str">
            <v/>
          </cell>
          <cell r="G58">
            <v>445</v>
          </cell>
          <cell r="H58" t="e">
            <v>#REF!</v>
          </cell>
          <cell r="I58" t="str">
            <v/>
          </cell>
          <cell r="J58" t="str">
            <v/>
          </cell>
          <cell r="K58" t="str">
            <v>4T40-44</v>
          </cell>
          <cell r="L58" t="str">
            <v>8BL56-250</v>
          </cell>
          <cell r="N58" t="str">
            <v>2§§16</v>
          </cell>
          <cell r="O58" t="str">
            <v>§V16</v>
          </cell>
          <cell r="Q58" t="str">
            <v>§S2</v>
          </cell>
          <cell r="R58" t="str">
            <v>2CR</v>
          </cell>
          <cell r="S58" t="str">
            <v>R1T-2</v>
          </cell>
          <cell r="U58" t="str">
            <v>02</v>
          </cell>
        </row>
        <row r="59">
          <cell r="B59" t="str">
            <v>§51-38C</v>
          </cell>
          <cell r="C59" t="str">
            <v>§ì th¼ng</v>
          </cell>
          <cell r="E59" t="str">
            <v/>
          </cell>
          <cell r="F59" t="str">
            <v/>
          </cell>
          <cell r="G59">
            <v>380</v>
          </cell>
          <cell r="H59" t="e">
            <v>#REF!</v>
          </cell>
          <cell r="I59" t="str">
            <v/>
          </cell>
          <cell r="J59" t="str">
            <v/>
          </cell>
          <cell r="K59" t="str">
            <v>4T34-42</v>
          </cell>
          <cell r="L59" t="str">
            <v>8BL56-250</v>
          </cell>
          <cell r="N59" t="str">
            <v>2§§16</v>
          </cell>
          <cell r="O59" t="str">
            <v>§V16</v>
          </cell>
          <cell r="Q59" t="str">
            <v>§S2</v>
          </cell>
          <cell r="R59" t="str">
            <v>2CR</v>
          </cell>
          <cell r="S59" t="str">
            <v>R1T-2</v>
          </cell>
          <cell r="U59" t="str">
            <v>02</v>
          </cell>
        </row>
        <row r="60">
          <cell r="B60" t="str">
            <v>§51-42C</v>
          </cell>
          <cell r="C60" t="str">
            <v>§ì th¼ng</v>
          </cell>
          <cell r="E60" t="str">
            <v/>
          </cell>
          <cell r="F60" t="str">
            <v/>
          </cell>
          <cell r="G60">
            <v>365</v>
          </cell>
          <cell r="H60" t="e">
            <v>#REF!</v>
          </cell>
          <cell r="I60" t="str">
            <v/>
          </cell>
          <cell r="J60" t="str">
            <v/>
          </cell>
          <cell r="K60" t="str">
            <v>4T40-40</v>
          </cell>
          <cell r="L60" t="str">
            <v>8BL56-250</v>
          </cell>
          <cell r="N60" t="str">
            <v>2§§16</v>
          </cell>
          <cell r="O60" t="str">
            <v>§V16</v>
          </cell>
          <cell r="Q60" t="str">
            <v>§S2</v>
          </cell>
          <cell r="R60" t="str">
            <v>2CR</v>
          </cell>
          <cell r="S60" t="str">
            <v>R1T-2</v>
          </cell>
          <cell r="U60" t="str">
            <v>02</v>
          </cell>
        </row>
        <row r="61">
          <cell r="B61" t="str">
            <v>§51-38C</v>
          </cell>
          <cell r="C61" t="str">
            <v>§ì th¼ng</v>
          </cell>
          <cell r="E61" t="str">
            <v/>
          </cell>
          <cell r="F61" t="str">
            <v/>
          </cell>
          <cell r="G61">
            <v>375</v>
          </cell>
          <cell r="H61" t="e">
            <v>#REF!</v>
          </cell>
          <cell r="I61" t="str">
            <v/>
          </cell>
          <cell r="J61" t="str">
            <v/>
          </cell>
          <cell r="K61" t="str">
            <v>4T34-42</v>
          </cell>
          <cell r="L61" t="str">
            <v>8BL56-250</v>
          </cell>
          <cell r="N61" t="str">
            <v>2§§16</v>
          </cell>
          <cell r="O61" t="str">
            <v>§V16</v>
          </cell>
          <cell r="Q61" t="str">
            <v>§S2</v>
          </cell>
          <cell r="R61" t="str">
            <v>2CR</v>
          </cell>
          <cell r="S61" t="str">
            <v>R1T-2</v>
          </cell>
          <cell r="T61" t="str">
            <v>3TB800</v>
          </cell>
          <cell r="U61" t="str">
            <v>02</v>
          </cell>
        </row>
        <row r="62">
          <cell r="B62" t="str">
            <v>§51-28C</v>
          </cell>
          <cell r="C62" t="str">
            <v>§ì th¼ng</v>
          </cell>
          <cell r="E62" t="str">
            <v/>
          </cell>
          <cell r="F62" t="str">
            <v/>
          </cell>
          <cell r="G62">
            <v>480</v>
          </cell>
          <cell r="H62" t="e">
            <v>#REF!</v>
          </cell>
          <cell r="I62" t="str">
            <v/>
          </cell>
          <cell r="J62" t="str">
            <v/>
          </cell>
          <cell r="K62" t="str">
            <v>4T34-36</v>
          </cell>
          <cell r="L62" t="str">
            <v>8BL56-250</v>
          </cell>
          <cell r="N62" t="str">
            <v>2§§16</v>
          </cell>
          <cell r="O62" t="str">
            <v>§V16</v>
          </cell>
          <cell r="Q62" t="str">
            <v>§S2</v>
          </cell>
          <cell r="R62" t="str">
            <v>2CR</v>
          </cell>
          <cell r="S62" t="str">
            <v>R1T-4</v>
          </cell>
          <cell r="U62" t="str">
            <v>03</v>
          </cell>
        </row>
        <row r="63">
          <cell r="B63" t="str">
            <v>N513-28B</v>
          </cell>
          <cell r="C63" t="str">
            <v>NÐo gãc</v>
          </cell>
          <cell r="D63" t="str">
            <v>035000F</v>
          </cell>
          <cell r="E63">
            <v>20</v>
          </cell>
          <cell r="F63" t="str">
            <v>G20=03°50'00"F</v>
          </cell>
          <cell r="G63">
            <v>360</v>
          </cell>
          <cell r="H63" t="e">
            <v>#REF!</v>
          </cell>
          <cell r="I63" t="str">
            <v/>
          </cell>
          <cell r="J63" t="str">
            <v/>
          </cell>
          <cell r="K63" t="str">
            <v>3x4T28-44</v>
          </cell>
          <cell r="L63" t="str">
            <v>3x8BL56-250</v>
          </cell>
          <cell r="M63" t="str">
            <v>6NK30</v>
          </cell>
          <cell r="N63" t="str">
            <v>6§L7</v>
          </cell>
          <cell r="P63" t="str">
            <v>NS1</v>
          </cell>
          <cell r="Q63" t="str">
            <v>NS2</v>
          </cell>
          <cell r="R63" t="str">
            <v>2CR</v>
          </cell>
          <cell r="S63" t="str">
            <v>R3T-4</v>
          </cell>
          <cell r="U63" t="str">
            <v>09</v>
          </cell>
        </row>
        <row r="64">
          <cell r="B64" t="str">
            <v>§51-38C</v>
          </cell>
          <cell r="C64" t="str">
            <v>§ì th¼ng</v>
          </cell>
          <cell r="E64" t="str">
            <v/>
          </cell>
          <cell r="F64" t="str">
            <v/>
          </cell>
          <cell r="G64">
            <v>175</v>
          </cell>
          <cell r="H64" t="e">
            <v>#REF!</v>
          </cell>
          <cell r="I64">
            <v>398.36371199454976</v>
          </cell>
          <cell r="J64">
            <v>2377</v>
          </cell>
          <cell r="K64" t="str">
            <v>2T28-48        2T40-48</v>
          </cell>
          <cell r="L64" t="str">
            <v>8BL56-250</v>
          </cell>
          <cell r="N64" t="str">
            <v>2§§16</v>
          </cell>
          <cell r="O64" t="str">
            <v>§V16</v>
          </cell>
          <cell r="Q64" t="str">
            <v>§S2</v>
          </cell>
          <cell r="R64" t="str">
            <v>2CR</v>
          </cell>
          <cell r="S64" t="str">
            <v>R1T-4</v>
          </cell>
          <cell r="U64" t="str">
            <v>04</v>
          </cell>
        </row>
        <row r="65">
          <cell r="B65" t="str">
            <v>§51-34C</v>
          </cell>
          <cell r="C65" t="str">
            <v>§ì th¼ng</v>
          </cell>
          <cell r="E65" t="str">
            <v/>
          </cell>
          <cell r="F65" t="str">
            <v/>
          </cell>
          <cell r="G65">
            <v>489</v>
          </cell>
          <cell r="H65" t="e">
            <v>#REF!</v>
          </cell>
          <cell r="I65" t="str">
            <v/>
          </cell>
          <cell r="J65" t="str">
            <v/>
          </cell>
          <cell r="K65" t="str">
            <v>4T28-44</v>
          </cell>
          <cell r="L65" t="str">
            <v>8BL56-250</v>
          </cell>
          <cell r="N65" t="str">
            <v>2§§16</v>
          </cell>
          <cell r="O65" t="str">
            <v>§V16</v>
          </cell>
          <cell r="Q65" t="str">
            <v>§S2</v>
          </cell>
          <cell r="R65" t="str">
            <v>2CR</v>
          </cell>
          <cell r="S65" t="str">
            <v>R1T-4</v>
          </cell>
          <cell r="T65" t="str">
            <v>3TB400</v>
          </cell>
          <cell r="U65" t="str">
            <v>03</v>
          </cell>
        </row>
        <row r="66">
          <cell r="B66" t="str">
            <v>§51-34C</v>
          </cell>
          <cell r="C66" t="str">
            <v>§ì th¼ng</v>
          </cell>
          <cell r="E66" t="str">
            <v/>
          </cell>
          <cell r="F66" t="str">
            <v/>
          </cell>
          <cell r="G66">
            <v>172</v>
          </cell>
          <cell r="H66" t="e">
            <v>#REF!</v>
          </cell>
          <cell r="I66" t="str">
            <v/>
          </cell>
          <cell r="J66" t="str">
            <v/>
          </cell>
          <cell r="K66" t="str">
            <v>4T28-44</v>
          </cell>
          <cell r="L66" t="str">
            <v>8BL56-250</v>
          </cell>
          <cell r="N66" t="str">
            <v>2§§16</v>
          </cell>
          <cell r="O66" t="str">
            <v>§V16</v>
          </cell>
          <cell r="Q66" t="str">
            <v>§S2</v>
          </cell>
          <cell r="R66" t="str">
            <v>2CR</v>
          </cell>
          <cell r="S66" t="str">
            <v>R1T-4</v>
          </cell>
          <cell r="U66" t="str">
            <v>02</v>
          </cell>
        </row>
        <row r="67">
          <cell r="B67" t="str">
            <v>§51-34C</v>
          </cell>
          <cell r="C67" t="str">
            <v>§ì th¼ng</v>
          </cell>
          <cell r="E67" t="str">
            <v/>
          </cell>
          <cell r="F67" t="str">
            <v/>
          </cell>
          <cell r="G67">
            <v>489</v>
          </cell>
          <cell r="H67" t="e">
            <v>#REF!</v>
          </cell>
          <cell r="I67" t="str">
            <v/>
          </cell>
          <cell r="J67" t="str">
            <v/>
          </cell>
          <cell r="K67" t="str">
            <v>4T34-34</v>
          </cell>
          <cell r="L67" t="str">
            <v>8BL56-250</v>
          </cell>
          <cell r="N67" t="str">
            <v>2§§16</v>
          </cell>
          <cell r="O67" t="str">
            <v>§V16</v>
          </cell>
          <cell r="Q67" t="str">
            <v>§S2</v>
          </cell>
          <cell r="R67" t="str">
            <v>2CR</v>
          </cell>
          <cell r="S67" t="str">
            <v>R1T-4</v>
          </cell>
          <cell r="U67" t="str">
            <v>02</v>
          </cell>
        </row>
        <row r="68">
          <cell r="B68" t="str">
            <v>§51-34C</v>
          </cell>
          <cell r="C68" t="str">
            <v>§ì th¼ng</v>
          </cell>
          <cell r="E68" t="str">
            <v/>
          </cell>
          <cell r="F68" t="str">
            <v/>
          </cell>
          <cell r="G68">
            <v>321</v>
          </cell>
          <cell r="H68" t="e">
            <v>#REF!</v>
          </cell>
          <cell r="I68" t="str">
            <v/>
          </cell>
          <cell r="J68" t="str">
            <v/>
          </cell>
          <cell r="K68" t="str">
            <v>4T34-32</v>
          </cell>
          <cell r="L68" t="str">
            <v>8BL56-250</v>
          </cell>
          <cell r="N68" t="str">
            <v>2§§16</v>
          </cell>
          <cell r="O68" t="str">
            <v>§V16</v>
          </cell>
          <cell r="Q68" t="str">
            <v>§S2</v>
          </cell>
          <cell r="R68" t="str">
            <v>2CR</v>
          </cell>
          <cell r="S68" t="str">
            <v>R1T-4</v>
          </cell>
          <cell r="U68" t="str">
            <v>02</v>
          </cell>
        </row>
        <row r="69">
          <cell r="B69" t="str">
            <v>§51-34C</v>
          </cell>
          <cell r="C69" t="str">
            <v>§ì th¼ng</v>
          </cell>
          <cell r="E69" t="str">
            <v/>
          </cell>
          <cell r="F69" t="str">
            <v/>
          </cell>
          <cell r="G69">
            <v>334</v>
          </cell>
          <cell r="H69" t="e">
            <v>#REF!</v>
          </cell>
          <cell r="I69" t="str">
            <v/>
          </cell>
          <cell r="J69" t="str">
            <v/>
          </cell>
          <cell r="K69" t="str">
            <v>4T28-44</v>
          </cell>
          <cell r="L69" t="str">
            <v>8BL56-250</v>
          </cell>
          <cell r="N69" t="str">
            <v>2§§16</v>
          </cell>
          <cell r="O69" t="str">
            <v>§V16</v>
          </cell>
          <cell r="Q69" t="str">
            <v>§S2</v>
          </cell>
          <cell r="R69" t="str">
            <v>2CR</v>
          </cell>
          <cell r="S69" t="str">
            <v>R1T-4</v>
          </cell>
          <cell r="U69" t="str">
            <v>04</v>
          </cell>
        </row>
        <row r="70">
          <cell r="B70" t="str">
            <v>N513-34B</v>
          </cell>
          <cell r="C70" t="str">
            <v>NÐo gãc</v>
          </cell>
          <cell r="D70" t="str">
            <v>060512F</v>
          </cell>
          <cell r="E70">
            <v>21</v>
          </cell>
          <cell r="F70" t="str">
            <v>G21=06°05'12"F</v>
          </cell>
          <cell r="G70">
            <v>397</v>
          </cell>
          <cell r="H70" t="e">
            <v>#REF!</v>
          </cell>
          <cell r="I70" t="str">
            <v/>
          </cell>
          <cell r="J70" t="str">
            <v/>
          </cell>
          <cell r="K70" t="str">
            <v>3x4T34-38</v>
          </cell>
          <cell r="L70" t="str">
            <v>3x8BL56-250</v>
          </cell>
          <cell r="M70" t="str">
            <v>6NK30</v>
          </cell>
          <cell r="N70" t="str">
            <v>6§L7</v>
          </cell>
          <cell r="P70" t="str">
            <v>NS1</v>
          </cell>
          <cell r="Q70" t="str">
            <v>NS2</v>
          </cell>
          <cell r="R70" t="str">
            <v>2CR</v>
          </cell>
          <cell r="S70" t="str">
            <v>R3T-4</v>
          </cell>
          <cell r="U70" t="str">
            <v>09</v>
          </cell>
        </row>
        <row r="71">
          <cell r="B71" t="str">
            <v>§51-34C</v>
          </cell>
          <cell r="C71" t="str">
            <v>§ì th¼ng</v>
          </cell>
          <cell r="E71" t="str">
            <v/>
          </cell>
          <cell r="F71" t="str">
            <v/>
          </cell>
          <cell r="G71">
            <v>295</v>
          </cell>
          <cell r="H71" t="e">
            <v>#REF!</v>
          </cell>
          <cell r="I71">
            <v>373.35565459231168</v>
          </cell>
          <cell r="J71">
            <v>1794</v>
          </cell>
          <cell r="K71" t="str">
            <v>4T34-40</v>
          </cell>
          <cell r="L71" t="str">
            <v>8BL56-250</v>
          </cell>
          <cell r="N71" t="str">
            <v>2§§16</v>
          </cell>
          <cell r="O71" t="str">
            <v>§V16</v>
          </cell>
          <cell r="Q71" t="str">
            <v>§S2</v>
          </cell>
          <cell r="R71" t="str">
            <v>2CR</v>
          </cell>
          <cell r="S71" t="str">
            <v>R1T-2</v>
          </cell>
          <cell r="U71" t="str">
            <v>02</v>
          </cell>
        </row>
        <row r="72">
          <cell r="B72" t="str">
            <v>§51-34C</v>
          </cell>
          <cell r="C72" t="str">
            <v>§ì th¼ng</v>
          </cell>
          <cell r="E72" t="str">
            <v/>
          </cell>
          <cell r="F72" t="str">
            <v/>
          </cell>
          <cell r="G72">
            <v>360</v>
          </cell>
          <cell r="H72" t="e">
            <v>#REF!</v>
          </cell>
          <cell r="I72" t="str">
            <v/>
          </cell>
          <cell r="J72" t="str">
            <v/>
          </cell>
          <cell r="K72" t="str">
            <v>MB34-13x11</v>
          </cell>
          <cell r="L72" t="str">
            <v>8BL56-250</v>
          </cell>
          <cell r="N72" t="str">
            <v>2§§16</v>
          </cell>
          <cell r="O72" t="str">
            <v>§V16</v>
          </cell>
          <cell r="Q72" t="str">
            <v>§S2</v>
          </cell>
          <cell r="R72" t="str">
            <v>2CR</v>
          </cell>
          <cell r="S72" t="str">
            <v>R1T-1</v>
          </cell>
          <cell r="U72" t="str">
            <v>06</v>
          </cell>
        </row>
        <row r="73">
          <cell r="B73" t="str">
            <v>§51-38C</v>
          </cell>
          <cell r="C73" t="str">
            <v>§ì th¼ng</v>
          </cell>
          <cell r="E73" t="str">
            <v/>
          </cell>
          <cell r="F73" t="str">
            <v/>
          </cell>
          <cell r="G73">
            <v>355</v>
          </cell>
          <cell r="H73" t="e">
            <v>#REF!</v>
          </cell>
          <cell r="I73" t="str">
            <v/>
          </cell>
          <cell r="J73" t="str">
            <v/>
          </cell>
          <cell r="K73" t="str">
            <v>4T34-42</v>
          </cell>
          <cell r="L73" t="str">
            <v>8BL56-250</v>
          </cell>
          <cell r="N73" t="str">
            <v>2§§16</v>
          </cell>
          <cell r="O73" t="str">
            <v>§V16</v>
          </cell>
          <cell r="Q73" t="str">
            <v>§S2</v>
          </cell>
          <cell r="R73" t="str">
            <v>2CR</v>
          </cell>
          <cell r="S73" t="str">
            <v>R1T-2</v>
          </cell>
          <cell r="U73" t="str">
            <v>02</v>
          </cell>
        </row>
        <row r="74">
          <cell r="B74" t="str">
            <v>§51-38C</v>
          </cell>
          <cell r="C74" t="str">
            <v>§ì th¼ng</v>
          </cell>
          <cell r="E74" t="str">
            <v/>
          </cell>
          <cell r="F74" t="str">
            <v/>
          </cell>
          <cell r="G74">
            <v>465</v>
          </cell>
          <cell r="H74" t="e">
            <v>#REF!</v>
          </cell>
          <cell r="I74" t="str">
            <v/>
          </cell>
          <cell r="J74" t="str">
            <v/>
          </cell>
          <cell r="K74" t="str">
            <v>MB38-13x12</v>
          </cell>
          <cell r="L74" t="str">
            <v>8BL56-250</v>
          </cell>
          <cell r="N74" t="str">
            <v>2§§16</v>
          </cell>
          <cell r="O74" t="str">
            <v>§V16</v>
          </cell>
          <cell r="Q74" t="str">
            <v>§S2</v>
          </cell>
          <cell r="R74" t="str">
            <v>2CR</v>
          </cell>
          <cell r="S74" t="str">
            <v>R1T-1</v>
          </cell>
          <cell r="U74" t="str">
            <v>07</v>
          </cell>
        </row>
        <row r="75">
          <cell r="B75" t="str">
            <v>N513-34B</v>
          </cell>
          <cell r="C75" t="str">
            <v>NÐo gãc</v>
          </cell>
          <cell r="D75" t="str">
            <v>085430T</v>
          </cell>
          <cell r="E75">
            <v>22</v>
          </cell>
          <cell r="F75" t="str">
            <v>G22=08°54'30"T</v>
          </cell>
          <cell r="G75">
            <v>319</v>
          </cell>
          <cell r="H75" t="e">
            <v>#REF!</v>
          </cell>
          <cell r="J75" t="str">
            <v/>
          </cell>
          <cell r="K75" t="str">
            <v>3.MB34-13x11</v>
          </cell>
          <cell r="L75" t="str">
            <v>3x8BL56-250</v>
          </cell>
          <cell r="M75" t="str">
            <v>6NK30</v>
          </cell>
          <cell r="N75" t="str">
            <v>6§L7</v>
          </cell>
          <cell r="P75" t="str">
            <v>NS1</v>
          </cell>
          <cell r="Q75" t="str">
            <v>NS2</v>
          </cell>
          <cell r="R75" t="str">
            <v>2CR</v>
          </cell>
          <cell r="S75" t="str">
            <v>R3T-1</v>
          </cell>
          <cell r="U75">
            <v>14</v>
          </cell>
        </row>
        <row r="76">
          <cell r="B76" t="str">
            <v>§51-34C</v>
          </cell>
          <cell r="C76" t="str">
            <v>§ì th¼ng</v>
          </cell>
          <cell r="E76" t="str">
            <v/>
          </cell>
          <cell r="F76" t="str">
            <v/>
          </cell>
          <cell r="G76">
            <v>360</v>
          </cell>
          <cell r="H76" t="e">
            <v>#REF!</v>
          </cell>
          <cell r="I76">
            <v>395.28987786005854</v>
          </cell>
          <cell r="J76">
            <v>1942</v>
          </cell>
          <cell r="K76" t="str">
            <v>MB34-13x11</v>
          </cell>
          <cell r="L76" t="str">
            <v>8BL56-250</v>
          </cell>
          <cell r="N76" t="str">
            <v>2§§16</v>
          </cell>
          <cell r="O76" t="str">
            <v>§V16</v>
          </cell>
          <cell r="Q76" t="str">
            <v>§S2</v>
          </cell>
          <cell r="R76" t="str">
            <v>2CR</v>
          </cell>
          <cell r="S76" t="str">
            <v>R1T-1</v>
          </cell>
          <cell r="U76" t="str">
            <v>06</v>
          </cell>
        </row>
        <row r="77">
          <cell r="B77" t="str">
            <v>§51-34C</v>
          </cell>
          <cell r="C77" t="str">
            <v>§ì th¼ng</v>
          </cell>
          <cell r="E77" t="str">
            <v/>
          </cell>
          <cell r="F77" t="str">
            <v/>
          </cell>
          <cell r="G77">
            <v>395</v>
          </cell>
          <cell r="H77" t="e">
            <v>#REF!</v>
          </cell>
          <cell r="I77" t="str">
            <v/>
          </cell>
          <cell r="J77" t="str">
            <v/>
          </cell>
          <cell r="K77" t="str">
            <v>4T34-34</v>
          </cell>
          <cell r="L77" t="str">
            <v>8BL56-250</v>
          </cell>
          <cell r="N77" t="str">
            <v>2§§16</v>
          </cell>
          <cell r="O77" t="str">
            <v>§V16</v>
          </cell>
          <cell r="Q77" t="str">
            <v>§S2</v>
          </cell>
          <cell r="R77" t="str">
            <v>2CR</v>
          </cell>
          <cell r="S77" t="str">
            <v>R1T-4</v>
          </cell>
          <cell r="U77" t="str">
            <v>02</v>
          </cell>
        </row>
        <row r="78">
          <cell r="B78" t="str">
            <v>§51-42C</v>
          </cell>
          <cell r="C78" t="str">
            <v>§ì th¼ng</v>
          </cell>
          <cell r="E78" t="str">
            <v/>
          </cell>
          <cell r="F78" t="str">
            <v/>
          </cell>
          <cell r="G78">
            <v>360</v>
          </cell>
          <cell r="H78" t="e">
            <v>#REF!</v>
          </cell>
          <cell r="I78" t="str">
            <v/>
          </cell>
          <cell r="J78" t="str">
            <v/>
          </cell>
          <cell r="K78" t="str">
            <v>4T34-38</v>
          </cell>
          <cell r="L78" t="str">
            <v>8BL56-250</v>
          </cell>
          <cell r="N78" t="str">
            <v>2§§16</v>
          </cell>
          <cell r="O78" t="str">
            <v>§V16</v>
          </cell>
          <cell r="Q78" t="str">
            <v>§S2</v>
          </cell>
          <cell r="R78" t="str">
            <v>2CR</v>
          </cell>
          <cell r="S78" t="str">
            <v>R1T-4</v>
          </cell>
          <cell r="U78" t="str">
            <v>02</v>
          </cell>
        </row>
        <row r="79">
          <cell r="B79" t="str">
            <v>§51-42C</v>
          </cell>
          <cell r="C79" t="str">
            <v>§ì th¼ng</v>
          </cell>
          <cell r="E79" t="str">
            <v/>
          </cell>
          <cell r="F79" t="str">
            <v/>
          </cell>
          <cell r="G79">
            <v>467</v>
          </cell>
          <cell r="H79" t="e">
            <v>#REF!</v>
          </cell>
          <cell r="I79" t="str">
            <v/>
          </cell>
          <cell r="J79" t="str">
            <v/>
          </cell>
          <cell r="K79" t="str">
            <v>4T40-44</v>
          </cell>
          <cell r="L79" t="str">
            <v>8BL56-250</v>
          </cell>
          <cell r="N79" t="str">
            <v>2§§16</v>
          </cell>
          <cell r="O79" t="str">
            <v>§V16</v>
          </cell>
          <cell r="Q79" t="str">
            <v>§S2</v>
          </cell>
          <cell r="R79" t="str">
            <v>2CR</v>
          </cell>
          <cell r="S79" t="str">
            <v>R1T-2</v>
          </cell>
          <cell r="U79" t="str">
            <v>02</v>
          </cell>
        </row>
        <row r="80">
          <cell r="B80" t="str">
            <v>N513-34C</v>
          </cell>
          <cell r="C80" t="str">
            <v>NÐo gãc</v>
          </cell>
          <cell r="D80" t="str">
            <v>152512F</v>
          </cell>
          <cell r="E80">
            <v>23</v>
          </cell>
          <cell r="F80" t="str">
            <v>G23=15°25'12"F</v>
          </cell>
          <cell r="G80">
            <v>360</v>
          </cell>
          <cell r="H80" t="e">
            <v>#REF!</v>
          </cell>
          <cell r="I80" t="str">
            <v/>
          </cell>
          <cell r="J80" t="str">
            <v/>
          </cell>
          <cell r="K80" t="str">
            <v>3x4T38-40</v>
          </cell>
          <cell r="L80" t="str">
            <v>3x16BL64</v>
          </cell>
          <cell r="M80" t="str">
            <v>6NK30</v>
          </cell>
          <cell r="N80" t="str">
            <v>3§L7</v>
          </cell>
          <cell r="P80" t="str">
            <v>NS1</v>
          </cell>
          <cell r="Q80" t="str">
            <v>NS2</v>
          </cell>
          <cell r="R80" t="str">
            <v>2CR</v>
          </cell>
          <cell r="S80" t="str">
            <v>R3T-2</v>
          </cell>
          <cell r="U80" t="str">
            <v>08</v>
          </cell>
        </row>
        <row r="81">
          <cell r="B81" t="str">
            <v>§51-34C</v>
          </cell>
          <cell r="C81" t="str">
            <v>§ì th¼ng</v>
          </cell>
          <cell r="E81" t="str">
            <v/>
          </cell>
          <cell r="F81" t="str">
            <v/>
          </cell>
          <cell r="G81">
            <v>390</v>
          </cell>
          <cell r="H81" t="e">
            <v>#REF!</v>
          </cell>
          <cell r="I81">
            <v>402.73858082629891</v>
          </cell>
          <cell r="J81">
            <v>1605</v>
          </cell>
          <cell r="K81" t="str">
            <v>4T34-42</v>
          </cell>
          <cell r="L81" t="str">
            <v>8BL56-250</v>
          </cell>
          <cell r="N81" t="str">
            <v>2§§16</v>
          </cell>
          <cell r="O81" t="str">
            <v>§V16</v>
          </cell>
          <cell r="Q81" t="str">
            <v>§S2</v>
          </cell>
          <cell r="R81" t="str">
            <v>2CR</v>
          </cell>
          <cell r="S81" t="str">
            <v>R1T-2</v>
          </cell>
          <cell r="U81" t="str">
            <v>02</v>
          </cell>
        </row>
        <row r="82">
          <cell r="B82" t="str">
            <v>§51-42C</v>
          </cell>
          <cell r="C82" t="str">
            <v>§ì th¼ng</v>
          </cell>
          <cell r="E82" t="str">
            <v/>
          </cell>
          <cell r="F82" t="str">
            <v/>
          </cell>
          <cell r="G82">
            <v>395</v>
          </cell>
          <cell r="H82" t="e">
            <v>#REF!</v>
          </cell>
          <cell r="I82" t="str">
            <v/>
          </cell>
          <cell r="J82" t="str">
            <v/>
          </cell>
          <cell r="K82" t="str">
            <v>4T28-48</v>
          </cell>
          <cell r="L82" t="str">
            <v>8BL56-250</v>
          </cell>
          <cell r="N82" t="str">
            <v>2§§16</v>
          </cell>
          <cell r="O82" t="str">
            <v>§V16</v>
          </cell>
          <cell r="Q82" t="str">
            <v>§S2</v>
          </cell>
          <cell r="R82" t="str">
            <v>2CR</v>
          </cell>
          <cell r="S82" t="str">
            <v>R1T-4</v>
          </cell>
          <cell r="U82" t="str">
            <v>02</v>
          </cell>
        </row>
        <row r="83">
          <cell r="B83" t="str">
            <v>§51-42C</v>
          </cell>
          <cell r="C83" t="str">
            <v>§ì th¼ng</v>
          </cell>
          <cell r="E83" t="str">
            <v/>
          </cell>
          <cell r="F83" t="str">
            <v/>
          </cell>
          <cell r="G83">
            <v>435</v>
          </cell>
          <cell r="H83" t="e">
            <v>#REF!</v>
          </cell>
          <cell r="I83" t="str">
            <v/>
          </cell>
          <cell r="J83" t="str">
            <v/>
          </cell>
          <cell r="K83" t="str">
            <v>4T28-48</v>
          </cell>
          <cell r="L83" t="str">
            <v>8BL56-250</v>
          </cell>
          <cell r="N83" t="str">
            <v>2§§16</v>
          </cell>
          <cell r="O83" t="str">
            <v>§V16</v>
          </cell>
          <cell r="Q83" t="str">
            <v>§S2</v>
          </cell>
          <cell r="R83" t="str">
            <v>2CR</v>
          </cell>
          <cell r="S83" t="str">
            <v>R1T-4</v>
          </cell>
          <cell r="U83" t="str">
            <v>02</v>
          </cell>
        </row>
        <row r="84">
          <cell r="B84" t="str">
            <v>N513-34B</v>
          </cell>
          <cell r="C84" t="str">
            <v>NÐo gãc</v>
          </cell>
          <cell r="D84" t="str">
            <v>194200F</v>
          </cell>
          <cell r="E84">
            <v>24</v>
          </cell>
          <cell r="F84" t="str">
            <v>G24=19°42'00"F</v>
          </cell>
          <cell r="G84">
            <v>385</v>
          </cell>
          <cell r="H84" t="e">
            <v>#REF!</v>
          </cell>
          <cell r="J84" t="str">
            <v/>
          </cell>
          <cell r="K84" t="str">
            <v>3x4T28-44</v>
          </cell>
          <cell r="L84" t="str">
            <v>3x8BL56-250</v>
          </cell>
          <cell r="M84" t="str">
            <v>6NK30</v>
          </cell>
          <cell r="N84" t="str">
            <v>3§L7</v>
          </cell>
          <cell r="P84" t="str">
            <v>NS1</v>
          </cell>
          <cell r="Q84" t="str">
            <v>NS2</v>
          </cell>
          <cell r="R84" t="str">
            <v>2CR</v>
          </cell>
          <cell r="S84" t="str">
            <v>R3T-4</v>
          </cell>
          <cell r="U84" t="str">
            <v>08</v>
          </cell>
        </row>
        <row r="85">
          <cell r="B85" t="str">
            <v>§51-42C</v>
          </cell>
          <cell r="C85" t="str">
            <v>§ì th¼ng</v>
          </cell>
          <cell r="E85" t="str">
            <v/>
          </cell>
          <cell r="F85" t="str">
            <v/>
          </cell>
          <cell r="G85">
            <v>406</v>
          </cell>
          <cell r="H85" t="e">
            <v>#REF!</v>
          </cell>
          <cell r="I85">
            <v>451.34908884365768</v>
          </cell>
          <cell r="J85">
            <v>892</v>
          </cell>
          <cell r="K85" t="str">
            <v>4T28-48</v>
          </cell>
          <cell r="L85" t="str">
            <v>8BL56-250</v>
          </cell>
          <cell r="N85" t="str">
            <v>2§§16</v>
          </cell>
          <cell r="O85" t="str">
            <v>§V16</v>
          </cell>
          <cell r="Q85" t="str">
            <v>§S2</v>
          </cell>
          <cell r="R85" t="str">
            <v>2CR</v>
          </cell>
          <cell r="S85" t="str">
            <v>R1T-4</v>
          </cell>
          <cell r="U85" t="str">
            <v>02</v>
          </cell>
        </row>
        <row r="86">
          <cell r="B86" t="str">
            <v>N513-38B</v>
          </cell>
          <cell r="C86" t="str">
            <v>NÐo gãc</v>
          </cell>
          <cell r="D86" t="str">
            <v>023648T</v>
          </cell>
          <cell r="E86">
            <v>25</v>
          </cell>
          <cell r="F86" t="str">
            <v>G25=02°36'48"T</v>
          </cell>
          <cell r="G86">
            <v>486</v>
          </cell>
          <cell r="H86" t="e">
            <v>#REF!</v>
          </cell>
          <cell r="I86" t="str">
            <v/>
          </cell>
          <cell r="J86" t="str">
            <v/>
          </cell>
          <cell r="K86" t="str">
            <v>3x4T38-36</v>
          </cell>
          <cell r="L86" t="str">
            <v>3x8BL56-250</v>
          </cell>
          <cell r="M86" t="str">
            <v>6NK30</v>
          </cell>
          <cell r="N86" t="str">
            <v>6§L7</v>
          </cell>
          <cell r="P86" t="str">
            <v>NS1</v>
          </cell>
          <cell r="Q86" t="str">
            <v>NS2</v>
          </cell>
          <cell r="R86" t="str">
            <v>2CR</v>
          </cell>
          <cell r="S86" t="str">
            <v>R3T-4</v>
          </cell>
          <cell r="U86" t="str">
            <v>08</v>
          </cell>
        </row>
        <row r="87">
          <cell r="B87" t="str">
            <v>§51-28C</v>
          </cell>
          <cell r="C87" t="str">
            <v>§ì th¼ng</v>
          </cell>
          <cell r="E87" t="str">
            <v/>
          </cell>
          <cell r="F87" t="str">
            <v/>
          </cell>
          <cell r="G87">
            <v>378</v>
          </cell>
          <cell r="H87" t="e">
            <v>#REF!</v>
          </cell>
          <cell r="I87">
            <v>327.18496297965771</v>
          </cell>
          <cell r="J87">
            <v>952</v>
          </cell>
          <cell r="K87" t="str">
            <v>4T34-30</v>
          </cell>
          <cell r="L87" t="str">
            <v>8BL56-250</v>
          </cell>
          <cell r="N87" t="str">
            <v>2§§16</v>
          </cell>
          <cell r="O87" t="str">
            <v>§V16</v>
          </cell>
          <cell r="Q87" t="str">
            <v>§S2</v>
          </cell>
          <cell r="R87" t="str">
            <v>2CR</v>
          </cell>
          <cell r="S87" t="str">
            <v>R1T-4</v>
          </cell>
          <cell r="U87" t="str">
            <v>02</v>
          </cell>
        </row>
        <row r="88">
          <cell r="B88" t="str">
            <v>§51-34C</v>
          </cell>
          <cell r="C88" t="str">
            <v>§ì th¼ng</v>
          </cell>
          <cell r="E88" t="str">
            <v/>
          </cell>
          <cell r="F88" t="str">
            <v/>
          </cell>
          <cell r="G88">
            <v>268</v>
          </cell>
          <cell r="H88" t="e">
            <v>#REF!</v>
          </cell>
          <cell r="I88" t="str">
            <v/>
          </cell>
          <cell r="J88" t="str">
            <v/>
          </cell>
          <cell r="K88" t="str">
            <v>4T34-32</v>
          </cell>
          <cell r="L88" t="str">
            <v>8BL56-250</v>
          </cell>
          <cell r="N88" t="str">
            <v>2§§16</v>
          </cell>
          <cell r="O88" t="str">
            <v>§V16</v>
          </cell>
          <cell r="Q88" t="str">
            <v>§S2</v>
          </cell>
          <cell r="R88" t="str">
            <v>2CR</v>
          </cell>
          <cell r="S88" t="str">
            <v>R1T-4</v>
          </cell>
          <cell r="U88" t="str">
            <v>02</v>
          </cell>
        </row>
        <row r="89">
          <cell r="B89" t="str">
            <v>N513-30C</v>
          </cell>
          <cell r="C89" t="str">
            <v>NÐo gãc</v>
          </cell>
          <cell r="D89" t="str">
            <v>362248T</v>
          </cell>
          <cell r="E89">
            <v>26</v>
          </cell>
          <cell r="F89" t="str">
            <v>G26=36°22'48"T</v>
          </cell>
          <cell r="G89">
            <v>306</v>
          </cell>
          <cell r="H89" t="e">
            <v>#REF!</v>
          </cell>
          <cell r="I89" t="str">
            <v/>
          </cell>
          <cell r="J89" t="str">
            <v/>
          </cell>
          <cell r="K89" t="str">
            <v>3x4T38-38</v>
          </cell>
          <cell r="L89" t="str">
            <v>3x16BL64</v>
          </cell>
          <cell r="M89" t="str">
            <v>6NK30</v>
          </cell>
          <cell r="N89" t="str">
            <v>3§L7</v>
          </cell>
          <cell r="P89" t="str">
            <v>NS1</v>
          </cell>
          <cell r="Q89" t="str">
            <v>NS2</v>
          </cell>
          <cell r="R89" t="str">
            <v>2CR</v>
          </cell>
          <cell r="S89" t="str">
            <v>R3T-4</v>
          </cell>
          <cell r="U89" t="str">
            <v>08</v>
          </cell>
        </row>
        <row r="90">
          <cell r="B90" t="str">
            <v>§51-42C</v>
          </cell>
          <cell r="C90" t="str">
            <v>§ì th¼ng</v>
          </cell>
          <cell r="E90" t="str">
            <v/>
          </cell>
          <cell r="F90" t="str">
            <v/>
          </cell>
          <cell r="G90">
            <v>370</v>
          </cell>
          <cell r="H90" t="e">
            <v>#REF!</v>
          </cell>
          <cell r="I90">
            <v>378.95551819205895</v>
          </cell>
          <cell r="J90">
            <v>1510</v>
          </cell>
          <cell r="K90" t="str">
            <v>4T34-36</v>
          </cell>
          <cell r="L90" t="str">
            <v>8BL56-250</v>
          </cell>
          <cell r="N90" t="str">
            <v>2§§16</v>
          </cell>
          <cell r="O90" t="str">
            <v>§V16</v>
          </cell>
          <cell r="Q90" t="str">
            <v>§S2</v>
          </cell>
          <cell r="R90" t="str">
            <v>2CR</v>
          </cell>
          <cell r="S90" t="str">
            <v>R1T-4</v>
          </cell>
          <cell r="U90" t="str">
            <v>02</v>
          </cell>
        </row>
        <row r="91">
          <cell r="B91" t="str">
            <v>§51-42C</v>
          </cell>
          <cell r="C91" t="str">
            <v>§ì th¼ng</v>
          </cell>
          <cell r="E91" t="str">
            <v/>
          </cell>
          <cell r="F91" t="str">
            <v/>
          </cell>
          <cell r="G91">
            <v>400</v>
          </cell>
          <cell r="H91" t="e">
            <v>#REF!</v>
          </cell>
          <cell r="I91" t="str">
            <v/>
          </cell>
          <cell r="J91" t="str">
            <v/>
          </cell>
          <cell r="K91" t="str">
            <v>4T34-36</v>
          </cell>
          <cell r="L91" t="str">
            <v>8BL56-250</v>
          </cell>
          <cell r="N91" t="str">
            <v>2§§16</v>
          </cell>
          <cell r="O91" t="str">
            <v>§V16</v>
          </cell>
          <cell r="Q91" t="str">
            <v>§S2</v>
          </cell>
          <cell r="R91" t="str">
            <v>2CR</v>
          </cell>
          <cell r="S91" t="str">
            <v>R1T-4</v>
          </cell>
          <cell r="U91" t="str">
            <v>02</v>
          </cell>
        </row>
        <row r="92">
          <cell r="B92" t="str">
            <v>§51-34C</v>
          </cell>
          <cell r="C92" t="str">
            <v>§ì th¼ng</v>
          </cell>
          <cell r="E92" t="str">
            <v/>
          </cell>
          <cell r="F92" t="str">
            <v/>
          </cell>
          <cell r="G92">
            <v>390</v>
          </cell>
          <cell r="H92" t="e">
            <v>#REF!</v>
          </cell>
          <cell r="I92" t="str">
            <v/>
          </cell>
          <cell r="J92" t="str">
            <v/>
          </cell>
          <cell r="K92" t="str">
            <v>4T34-32</v>
          </cell>
          <cell r="L92" t="str">
            <v>8BL56-250</v>
          </cell>
          <cell r="N92" t="str">
            <v>2§§16</v>
          </cell>
          <cell r="O92" t="str">
            <v>§V16</v>
          </cell>
          <cell r="Q92" t="str">
            <v>§S2</v>
          </cell>
          <cell r="R92" t="str">
            <v>2CR</v>
          </cell>
          <cell r="S92" t="str">
            <v>R1T-4</v>
          </cell>
          <cell r="U92" t="str">
            <v>02</v>
          </cell>
        </row>
        <row r="93">
          <cell r="B93" t="str">
            <v>N513-30C</v>
          </cell>
          <cell r="C93" t="str">
            <v>NÐo gãc</v>
          </cell>
          <cell r="D93" t="str">
            <v>503848F</v>
          </cell>
          <cell r="E93">
            <v>27</v>
          </cell>
          <cell r="F93" t="str">
            <v>G27=50°38'48"F</v>
          </cell>
          <cell r="G93">
            <v>350</v>
          </cell>
          <cell r="H93" t="e">
            <v>#REF!</v>
          </cell>
          <cell r="I93" t="str">
            <v/>
          </cell>
          <cell r="J93" t="str">
            <v/>
          </cell>
          <cell r="K93" t="str">
            <v>3x4T38-40</v>
          </cell>
          <cell r="L93" t="str">
            <v>3x16BL64</v>
          </cell>
          <cell r="M93" t="str">
            <v>6NK30</v>
          </cell>
          <cell r="N93" t="str">
            <v>3§L7</v>
          </cell>
          <cell r="P93" t="str">
            <v>NS1</v>
          </cell>
          <cell r="Q93" t="str">
            <v>NS2</v>
          </cell>
          <cell r="R93" t="str">
            <v>2CR</v>
          </cell>
          <cell r="S93" t="str">
            <v>R3T-4</v>
          </cell>
          <cell r="U93" t="str">
            <v>08</v>
          </cell>
        </row>
        <row r="94">
          <cell r="B94" t="str">
            <v>§51-38C</v>
          </cell>
          <cell r="C94" t="str">
            <v>§ì th¼ng</v>
          </cell>
          <cell r="E94" t="str">
            <v/>
          </cell>
          <cell r="F94" t="str">
            <v/>
          </cell>
          <cell r="G94">
            <v>383</v>
          </cell>
          <cell r="H94" t="e">
            <v>#REF!</v>
          </cell>
          <cell r="I94">
            <v>395.29211455355505</v>
          </cell>
          <cell r="J94">
            <v>1956</v>
          </cell>
          <cell r="K94" t="str">
            <v>4T34-36</v>
          </cell>
          <cell r="L94" t="str">
            <v>8BL56-250</v>
          </cell>
          <cell r="N94" t="str">
            <v>2§§16</v>
          </cell>
          <cell r="O94" t="str">
            <v>§V16</v>
          </cell>
          <cell r="Q94" t="str">
            <v>§S2</v>
          </cell>
          <cell r="R94" t="str">
            <v>2CR</v>
          </cell>
          <cell r="S94" t="str">
            <v>R1T-4</v>
          </cell>
          <cell r="U94" t="str">
            <v>02</v>
          </cell>
        </row>
        <row r="95">
          <cell r="B95" t="str">
            <v>§51-38C</v>
          </cell>
          <cell r="C95" t="str">
            <v>§ì th¼ng</v>
          </cell>
          <cell r="E95" t="str">
            <v/>
          </cell>
          <cell r="F95" t="str">
            <v/>
          </cell>
          <cell r="G95">
            <v>370</v>
          </cell>
          <cell r="H95" t="e">
            <v>#REF!</v>
          </cell>
          <cell r="I95" t="str">
            <v/>
          </cell>
          <cell r="J95" t="str">
            <v/>
          </cell>
          <cell r="K95" t="str">
            <v>4T34-36</v>
          </cell>
          <cell r="L95" t="str">
            <v>8BL56-250</v>
          </cell>
          <cell r="N95" t="str">
            <v>2§§16</v>
          </cell>
          <cell r="O95" t="str">
            <v>§V16</v>
          </cell>
          <cell r="Q95" t="str">
            <v>§S2</v>
          </cell>
          <cell r="R95" t="str">
            <v>2CR</v>
          </cell>
          <cell r="S95" t="str">
            <v>R1T-4</v>
          </cell>
          <cell r="U95" t="str">
            <v>02</v>
          </cell>
        </row>
        <row r="96">
          <cell r="B96" t="str">
            <v>§51-38C</v>
          </cell>
          <cell r="C96" t="str">
            <v>§ì th¼ng</v>
          </cell>
          <cell r="E96" t="str">
            <v/>
          </cell>
          <cell r="F96" t="str">
            <v/>
          </cell>
          <cell r="G96">
            <v>440</v>
          </cell>
          <cell r="H96" t="e">
            <v>#REF!</v>
          </cell>
          <cell r="I96" t="str">
            <v/>
          </cell>
          <cell r="J96" t="str">
            <v/>
          </cell>
          <cell r="K96" t="str">
            <v>4T34-36</v>
          </cell>
          <cell r="L96" t="str">
            <v>8BL56-250</v>
          </cell>
          <cell r="N96" t="str">
            <v>2§§16</v>
          </cell>
          <cell r="O96" t="str">
            <v>§V16</v>
          </cell>
          <cell r="Q96" t="str">
            <v>§S2</v>
          </cell>
          <cell r="R96" t="str">
            <v>2CR</v>
          </cell>
          <cell r="S96" t="str">
            <v>R1T-4</v>
          </cell>
          <cell r="U96" t="str">
            <v>02</v>
          </cell>
        </row>
        <row r="97">
          <cell r="B97" t="str">
            <v>§51-38C</v>
          </cell>
          <cell r="C97" t="str">
            <v>§ì th¼ng</v>
          </cell>
          <cell r="E97" t="str">
            <v/>
          </cell>
          <cell r="F97" t="str">
            <v/>
          </cell>
          <cell r="G97">
            <v>415</v>
          </cell>
          <cell r="H97" t="e">
            <v>#REF!</v>
          </cell>
          <cell r="I97" t="str">
            <v/>
          </cell>
          <cell r="J97" t="str">
            <v/>
          </cell>
          <cell r="K97" t="str">
            <v>4T34-38</v>
          </cell>
          <cell r="L97" t="str">
            <v>8BL56-250</v>
          </cell>
          <cell r="N97" t="str">
            <v>2§§16</v>
          </cell>
          <cell r="O97" t="str">
            <v>§V16</v>
          </cell>
          <cell r="Q97" t="str">
            <v>§S2</v>
          </cell>
          <cell r="R97" t="str">
            <v>2CR</v>
          </cell>
          <cell r="S97" t="str">
            <v>R1T-4</v>
          </cell>
          <cell r="U97" t="str">
            <v>02</v>
          </cell>
        </row>
        <row r="98">
          <cell r="B98" t="str">
            <v>N513-30C</v>
          </cell>
          <cell r="C98" t="str">
            <v>NÐo gãc</v>
          </cell>
          <cell r="D98" t="str">
            <v>425618T</v>
          </cell>
          <cell r="E98">
            <v>28</v>
          </cell>
          <cell r="F98" t="str">
            <v>G28=42°56'18"T</v>
          </cell>
          <cell r="G98">
            <v>348</v>
          </cell>
          <cell r="H98" t="e">
            <v>#REF!</v>
          </cell>
          <cell r="I98" t="str">
            <v/>
          </cell>
          <cell r="J98" t="str">
            <v/>
          </cell>
          <cell r="K98" t="str">
            <v>3x4T38-38</v>
          </cell>
          <cell r="L98" t="str">
            <v>3x16BL64</v>
          </cell>
          <cell r="M98" t="str">
            <v>6NK30</v>
          </cell>
          <cell r="N98" t="str">
            <v>3§L7</v>
          </cell>
          <cell r="P98" t="str">
            <v>NS1</v>
          </cell>
          <cell r="Q98" t="str">
            <v>NS2</v>
          </cell>
          <cell r="R98" t="str">
            <v>2CR</v>
          </cell>
          <cell r="S98" t="str">
            <v>R3T-4</v>
          </cell>
          <cell r="U98" t="str">
            <v>08</v>
          </cell>
        </row>
        <row r="99">
          <cell r="B99" t="str">
            <v>§51-38C</v>
          </cell>
          <cell r="C99" t="str">
            <v>§ì th¼ng</v>
          </cell>
          <cell r="E99" t="str">
            <v/>
          </cell>
          <cell r="F99" t="str">
            <v/>
          </cell>
          <cell r="G99">
            <v>378</v>
          </cell>
          <cell r="H99" t="e">
            <v>#REF!</v>
          </cell>
          <cell r="I99">
            <v>371.92514829141783</v>
          </cell>
          <cell r="J99">
            <v>1111</v>
          </cell>
          <cell r="K99" t="str">
            <v>4T34-38</v>
          </cell>
          <cell r="L99" t="str">
            <v>8BL56-250</v>
          </cell>
          <cell r="N99" t="str">
            <v>2§§16</v>
          </cell>
          <cell r="O99" t="str">
            <v>§V16</v>
          </cell>
          <cell r="Q99" t="str">
            <v>§S2</v>
          </cell>
          <cell r="R99" t="str">
            <v>2CR</v>
          </cell>
          <cell r="S99" t="str">
            <v>R1T-2</v>
          </cell>
          <cell r="U99" t="str">
            <v>02</v>
          </cell>
        </row>
        <row r="100">
          <cell r="B100" t="str">
            <v>§51-34C</v>
          </cell>
          <cell r="C100" t="str">
            <v>§ì th¼ng</v>
          </cell>
          <cell r="E100" t="str">
            <v/>
          </cell>
          <cell r="F100" t="str">
            <v/>
          </cell>
          <cell r="G100">
            <v>390</v>
          </cell>
          <cell r="H100" t="e">
            <v>#REF!</v>
          </cell>
          <cell r="I100" t="str">
            <v/>
          </cell>
          <cell r="J100" t="str">
            <v/>
          </cell>
          <cell r="K100" t="str">
            <v>4T34-36</v>
          </cell>
          <cell r="L100" t="str">
            <v>8BL56-250</v>
          </cell>
          <cell r="N100" t="str">
            <v>2§§16</v>
          </cell>
          <cell r="O100" t="str">
            <v>§V16</v>
          </cell>
          <cell r="Q100" t="str">
            <v>§S2</v>
          </cell>
          <cell r="R100" t="str">
            <v>2CR</v>
          </cell>
          <cell r="S100" t="str">
            <v>R1T-2</v>
          </cell>
          <cell r="U100" t="str">
            <v>02</v>
          </cell>
        </row>
        <row r="101">
          <cell r="B101" t="str">
            <v>N513-30B</v>
          </cell>
          <cell r="C101" t="str">
            <v>NÐo gãc</v>
          </cell>
          <cell r="D101" t="str">
            <v>293636F</v>
          </cell>
          <cell r="E101">
            <v>29</v>
          </cell>
          <cell r="F101" t="str">
            <v>G29=29°36'36"F</v>
          </cell>
          <cell r="G101">
            <v>343</v>
          </cell>
          <cell r="H101" t="e">
            <v>#REF!</v>
          </cell>
          <cell r="J101" t="str">
            <v/>
          </cell>
          <cell r="K101" t="str">
            <v>3x4T38-38</v>
          </cell>
          <cell r="L101" t="str">
            <v>3x8BL56-250</v>
          </cell>
          <cell r="M101" t="str">
            <v>6NK30</v>
          </cell>
          <cell r="N101" t="str">
            <v>3§L7</v>
          </cell>
          <cell r="P101" t="str">
            <v>NS1</v>
          </cell>
          <cell r="Q101" t="str">
            <v>NS2</v>
          </cell>
          <cell r="R101" t="str">
            <v>2CR</v>
          </cell>
          <cell r="S101" t="str">
            <v>R3T-4</v>
          </cell>
          <cell r="U101" t="str">
            <v>08</v>
          </cell>
        </row>
        <row r="102">
          <cell r="B102" t="str">
            <v>§51-34C</v>
          </cell>
          <cell r="C102" t="str">
            <v>§ì th¼ng</v>
          </cell>
          <cell r="E102" t="str">
            <v/>
          </cell>
          <cell r="F102" t="str">
            <v/>
          </cell>
          <cell r="G102">
            <v>338</v>
          </cell>
          <cell r="H102" t="e">
            <v>#REF!</v>
          </cell>
          <cell r="I102">
            <v>359.52993321148944</v>
          </cell>
          <cell r="J102">
            <v>2153</v>
          </cell>
          <cell r="K102" t="str">
            <v>4T34-32</v>
          </cell>
          <cell r="L102" t="str">
            <v>8BL56-250</v>
          </cell>
          <cell r="N102" t="str">
            <v>2§§16</v>
          </cell>
          <cell r="O102" t="str">
            <v>§V16</v>
          </cell>
          <cell r="Q102" t="str">
            <v>§S2</v>
          </cell>
          <cell r="R102" t="str">
            <v>2CR</v>
          </cell>
          <cell r="S102" t="str">
            <v>R1T-4</v>
          </cell>
          <cell r="U102" t="str">
            <v>02</v>
          </cell>
        </row>
        <row r="103">
          <cell r="B103" t="str">
            <v>§51-34C</v>
          </cell>
          <cell r="C103" t="str">
            <v>§ì th¼ng</v>
          </cell>
          <cell r="E103" t="str">
            <v/>
          </cell>
          <cell r="F103" t="str">
            <v/>
          </cell>
          <cell r="G103">
            <v>380</v>
          </cell>
          <cell r="H103" t="e">
            <v>#REF!</v>
          </cell>
          <cell r="I103" t="str">
            <v/>
          </cell>
          <cell r="J103" t="str">
            <v/>
          </cell>
          <cell r="K103" t="str">
            <v>4T34-32</v>
          </cell>
          <cell r="L103" t="str">
            <v>8BL56-250</v>
          </cell>
          <cell r="N103" t="str">
            <v>2§§16</v>
          </cell>
          <cell r="O103" t="str">
            <v>§V16</v>
          </cell>
          <cell r="Q103" t="str">
            <v>§S2</v>
          </cell>
          <cell r="R103" t="str">
            <v>2CR</v>
          </cell>
          <cell r="S103" t="str">
            <v>R1T-4</v>
          </cell>
          <cell r="U103" t="str">
            <v>02</v>
          </cell>
        </row>
        <row r="104">
          <cell r="B104" t="str">
            <v>§51-34C</v>
          </cell>
          <cell r="C104" t="str">
            <v>§ì th¼ng</v>
          </cell>
          <cell r="E104" t="str">
            <v/>
          </cell>
          <cell r="F104" t="str">
            <v/>
          </cell>
          <cell r="G104">
            <v>365</v>
          </cell>
          <cell r="H104" t="e">
            <v>#REF!</v>
          </cell>
          <cell r="I104" t="str">
            <v/>
          </cell>
          <cell r="J104" t="str">
            <v/>
          </cell>
          <cell r="K104" t="str">
            <v>4T34-36</v>
          </cell>
          <cell r="L104" t="str">
            <v>8BL56-250</v>
          </cell>
          <cell r="N104" t="str">
            <v>2§§16</v>
          </cell>
          <cell r="O104" t="str">
            <v>§V16</v>
          </cell>
          <cell r="Q104" t="str">
            <v>§S2</v>
          </cell>
          <cell r="R104" t="str">
            <v>2CR</v>
          </cell>
          <cell r="S104" t="str">
            <v>R1T-4</v>
          </cell>
          <cell r="U104" t="str">
            <v>02</v>
          </cell>
        </row>
        <row r="105">
          <cell r="B105" t="str">
            <v>§51-34C</v>
          </cell>
          <cell r="C105" t="str">
            <v>§ì th¼ng</v>
          </cell>
          <cell r="E105" t="str">
            <v/>
          </cell>
          <cell r="F105" t="str">
            <v/>
          </cell>
          <cell r="G105">
            <v>360</v>
          </cell>
          <cell r="H105" t="e">
            <v>#REF!</v>
          </cell>
          <cell r="I105" t="str">
            <v/>
          </cell>
          <cell r="J105" t="str">
            <v/>
          </cell>
          <cell r="K105" t="str">
            <v>4T34-34</v>
          </cell>
          <cell r="L105" t="str">
            <v>8BL56-250</v>
          </cell>
          <cell r="N105" t="str">
            <v>2§§16</v>
          </cell>
          <cell r="O105" t="str">
            <v>§V16</v>
          </cell>
          <cell r="Q105" t="str">
            <v>§S2</v>
          </cell>
          <cell r="R105" t="str">
            <v>2CR</v>
          </cell>
          <cell r="S105" t="str">
            <v>R1T-4</v>
          </cell>
          <cell r="U105" t="str">
            <v>02</v>
          </cell>
        </row>
        <row r="106">
          <cell r="B106" t="str">
            <v>§51-34C</v>
          </cell>
          <cell r="C106" t="str">
            <v>§ì th¼ng</v>
          </cell>
          <cell r="E106" t="str">
            <v/>
          </cell>
          <cell r="F106" t="str">
            <v/>
          </cell>
          <cell r="G106">
            <v>360</v>
          </cell>
          <cell r="H106" t="e">
            <v>#REF!</v>
          </cell>
          <cell r="I106" t="str">
            <v/>
          </cell>
          <cell r="J106" t="str">
            <v/>
          </cell>
          <cell r="K106" t="str">
            <v>4T34-34</v>
          </cell>
          <cell r="L106" t="str">
            <v>8BL56-250</v>
          </cell>
          <cell r="N106" t="str">
            <v>2§§16</v>
          </cell>
          <cell r="O106" t="str">
            <v>§V16</v>
          </cell>
          <cell r="Q106" t="str">
            <v>§S2</v>
          </cell>
          <cell r="R106" t="str">
            <v>2CR</v>
          </cell>
          <cell r="S106" t="str">
            <v>R1T-4</v>
          </cell>
          <cell r="U106" t="str">
            <v>02</v>
          </cell>
        </row>
        <row r="107">
          <cell r="B107" t="str">
            <v>N513-30C</v>
          </cell>
          <cell r="C107" t="str">
            <v>NÐo gãc</v>
          </cell>
          <cell r="D107" t="str">
            <v>343000T</v>
          </cell>
          <cell r="E107">
            <v>30</v>
          </cell>
          <cell r="F107" t="str">
            <v>G30=34°30'00"T</v>
          </cell>
          <cell r="G107">
            <v>350</v>
          </cell>
          <cell r="H107" t="e">
            <v>#REF!</v>
          </cell>
          <cell r="I107" t="str">
            <v/>
          </cell>
          <cell r="J107" t="str">
            <v/>
          </cell>
          <cell r="K107" t="str">
            <v>3x4T38-38</v>
          </cell>
          <cell r="L107" t="str">
            <v>3x16BL64</v>
          </cell>
          <cell r="M107" t="str">
            <v>6NK30</v>
          </cell>
          <cell r="N107" t="str">
            <v>3§L7</v>
          </cell>
          <cell r="P107" t="str">
            <v>NS1</v>
          </cell>
          <cell r="Q107" t="str">
            <v>NS2</v>
          </cell>
          <cell r="R107" t="str">
            <v>2CR</v>
          </cell>
          <cell r="S107" t="str">
            <v>R3T-4</v>
          </cell>
          <cell r="U107" t="str">
            <v>08</v>
          </cell>
        </row>
        <row r="108">
          <cell r="B108" t="str">
            <v>§51-38B</v>
          </cell>
          <cell r="C108" t="str">
            <v>§ì th¼ng</v>
          </cell>
          <cell r="E108" t="str">
            <v/>
          </cell>
          <cell r="F108" t="str">
            <v/>
          </cell>
          <cell r="G108">
            <v>334</v>
          </cell>
          <cell r="H108" t="e">
            <v>#REF!</v>
          </cell>
          <cell r="I108">
            <v>357.31679668568239</v>
          </cell>
          <cell r="J108">
            <v>1719</v>
          </cell>
          <cell r="K108" t="str">
            <v>4T34-32</v>
          </cell>
          <cell r="L108" t="str">
            <v>8BL48-250</v>
          </cell>
          <cell r="N108" t="str">
            <v>2§§16</v>
          </cell>
          <cell r="O108" t="str">
            <v>§V16</v>
          </cell>
          <cell r="Q108" t="str">
            <v>§S2</v>
          </cell>
          <cell r="R108" t="str">
            <v>2CR</v>
          </cell>
          <cell r="S108" t="str">
            <v>R1T-4</v>
          </cell>
          <cell r="U108" t="str">
            <v>02</v>
          </cell>
        </row>
        <row r="109">
          <cell r="B109" t="str">
            <v>§51-34B</v>
          </cell>
          <cell r="C109" t="str">
            <v>§ì th¼ng</v>
          </cell>
          <cell r="E109" t="str">
            <v/>
          </cell>
          <cell r="F109" t="str">
            <v/>
          </cell>
          <cell r="G109">
            <v>395</v>
          </cell>
          <cell r="H109" t="e">
            <v>#REF!</v>
          </cell>
          <cell r="I109" t="str">
            <v/>
          </cell>
          <cell r="J109" t="str">
            <v/>
          </cell>
          <cell r="K109" t="str">
            <v>4T34-30</v>
          </cell>
          <cell r="L109" t="str">
            <v>8BL48-250</v>
          </cell>
          <cell r="N109" t="str">
            <v>2§§16</v>
          </cell>
          <cell r="O109" t="str">
            <v>§V16</v>
          </cell>
          <cell r="Q109" t="str">
            <v>§S2</v>
          </cell>
          <cell r="R109" t="str">
            <v>2CR</v>
          </cell>
          <cell r="S109" t="str">
            <v>R1T-4</v>
          </cell>
          <cell r="U109" t="str">
            <v>02</v>
          </cell>
        </row>
        <row r="110">
          <cell r="B110" t="str">
            <v>§51-34B</v>
          </cell>
          <cell r="C110" t="str">
            <v>§ì th¼ng</v>
          </cell>
          <cell r="E110" t="str">
            <v/>
          </cell>
          <cell r="F110" t="str">
            <v/>
          </cell>
          <cell r="G110">
            <v>375</v>
          </cell>
          <cell r="H110" t="e">
            <v>#REF!</v>
          </cell>
          <cell r="I110" t="str">
            <v/>
          </cell>
          <cell r="J110" t="str">
            <v/>
          </cell>
          <cell r="K110" t="str">
            <v>4T28-36</v>
          </cell>
          <cell r="L110" t="str">
            <v>8BL48-250</v>
          </cell>
          <cell r="N110" t="str">
            <v>2§§16</v>
          </cell>
          <cell r="O110" t="str">
            <v>§V16</v>
          </cell>
          <cell r="Q110" t="str">
            <v>§S2</v>
          </cell>
          <cell r="R110" t="str">
            <v>2CR</v>
          </cell>
          <cell r="S110" t="str">
            <v>R1T-4</v>
          </cell>
          <cell r="T110" t="str">
            <v>3TB650</v>
          </cell>
          <cell r="U110" t="str">
            <v>02</v>
          </cell>
        </row>
        <row r="111">
          <cell r="B111" t="str">
            <v>§51-34B</v>
          </cell>
          <cell r="C111" t="str">
            <v>§ì th¼ng</v>
          </cell>
          <cell r="E111" t="str">
            <v/>
          </cell>
          <cell r="F111" t="str">
            <v/>
          </cell>
          <cell r="G111">
            <v>380</v>
          </cell>
          <cell r="H111" t="e">
            <v>#REF!</v>
          </cell>
          <cell r="I111" t="str">
            <v/>
          </cell>
          <cell r="J111" t="str">
            <v/>
          </cell>
          <cell r="K111" t="str">
            <v>2MD34-2</v>
          </cell>
          <cell r="L111" t="str">
            <v>8BL48-250</v>
          </cell>
          <cell r="N111" t="str">
            <v>2§§16</v>
          </cell>
          <cell r="O111" t="str">
            <v>§V16</v>
          </cell>
          <cell r="Q111" t="str">
            <v>§S2</v>
          </cell>
          <cell r="R111" t="str">
            <v>2CR</v>
          </cell>
          <cell r="S111" t="str">
            <v>R1T-4</v>
          </cell>
          <cell r="U111" t="str">
            <v>03</v>
          </cell>
        </row>
        <row r="112">
          <cell r="B112" t="str">
            <v>N513-28A</v>
          </cell>
          <cell r="C112" t="str">
            <v>NÐo gãc</v>
          </cell>
          <cell r="D112" t="str">
            <v>113900F</v>
          </cell>
          <cell r="E112">
            <v>31</v>
          </cell>
          <cell r="F112" t="str">
            <v>G31=11°39'00"F</v>
          </cell>
          <cell r="G112">
            <v>235</v>
          </cell>
          <cell r="H112" t="e">
            <v>#REF!</v>
          </cell>
          <cell r="I112" t="str">
            <v/>
          </cell>
          <cell r="J112" t="str">
            <v/>
          </cell>
          <cell r="K112" t="str">
            <v>3x4T28-44</v>
          </cell>
          <cell r="L112" t="str">
            <v>3x8BL48-250</v>
          </cell>
          <cell r="M112" t="str">
            <v>6NK30</v>
          </cell>
          <cell r="N112" t="str">
            <v>6§L7</v>
          </cell>
          <cell r="P112" t="str">
            <v>NS1</v>
          </cell>
          <cell r="Q112" t="str">
            <v>NS2</v>
          </cell>
          <cell r="R112" t="str">
            <v>2CR</v>
          </cell>
          <cell r="S112" t="str">
            <v>R3T-4</v>
          </cell>
          <cell r="U112" t="str">
            <v>09</v>
          </cell>
        </row>
        <row r="113">
          <cell r="B113" t="str">
            <v xml:space="preserve"> 2§P-513</v>
          </cell>
          <cell r="C113" t="str">
            <v>§¶o pha</v>
          </cell>
          <cell r="H113" t="e">
            <v>#REF!</v>
          </cell>
          <cell r="K113" t="str">
            <v>2T24-50</v>
          </cell>
          <cell r="L113" t="str">
            <v>2x8BL42-250</v>
          </cell>
          <cell r="M113" t="str">
            <v>2N§F16</v>
          </cell>
          <cell r="S113" t="str">
            <v>2R1T-4</v>
          </cell>
        </row>
        <row r="114">
          <cell r="B114" t="str">
            <v>§51-28B</v>
          </cell>
          <cell r="C114" t="str">
            <v>§ì th¼ng</v>
          </cell>
          <cell r="E114" t="str">
            <v/>
          </cell>
          <cell r="F114" t="str">
            <v/>
          </cell>
          <cell r="G114">
            <v>136</v>
          </cell>
          <cell r="H114" t="e">
            <v>#REF!</v>
          </cell>
          <cell r="I114">
            <v>476.22832290192548</v>
          </cell>
          <cell r="J114">
            <v>2575</v>
          </cell>
          <cell r="K114" t="str">
            <v>4T28-36</v>
          </cell>
          <cell r="L114" t="str">
            <v>8BL48-250</v>
          </cell>
          <cell r="N114" t="str">
            <v>2§§16</v>
          </cell>
          <cell r="O114" t="str">
            <v>§V16</v>
          </cell>
          <cell r="Q114" t="str">
            <v>§S2</v>
          </cell>
          <cell r="R114" t="str">
            <v>2CR</v>
          </cell>
          <cell r="S114" t="str">
            <v>R1T-4</v>
          </cell>
          <cell r="U114" t="str">
            <v>03</v>
          </cell>
        </row>
        <row r="115">
          <cell r="B115" t="str">
            <v>§51-38B</v>
          </cell>
          <cell r="C115" t="str">
            <v>§ì th¼ng</v>
          </cell>
          <cell r="E115" t="str">
            <v/>
          </cell>
          <cell r="F115" t="str">
            <v/>
          </cell>
          <cell r="G115">
            <v>400</v>
          </cell>
          <cell r="H115" t="e">
            <v>#REF!</v>
          </cell>
          <cell r="I115" t="str">
            <v/>
          </cell>
          <cell r="J115" t="str">
            <v/>
          </cell>
          <cell r="K115" t="str">
            <v>4T34-32</v>
          </cell>
          <cell r="L115" t="str">
            <v>8BL48-250</v>
          </cell>
          <cell r="N115" t="str">
            <v>2§§16</v>
          </cell>
          <cell r="O115" t="str">
            <v>§V16</v>
          </cell>
          <cell r="Q115" t="str">
            <v>§S2</v>
          </cell>
          <cell r="R115" t="str">
            <v>2CR</v>
          </cell>
          <cell r="S115" t="str">
            <v>R1T-4</v>
          </cell>
          <cell r="T115" t="str">
            <v>3TB1100</v>
          </cell>
          <cell r="U115" t="str">
            <v>02</v>
          </cell>
        </row>
        <row r="116">
          <cell r="B116" t="str">
            <v>§51-28B</v>
          </cell>
          <cell r="C116" t="str">
            <v>§ì th¼ng</v>
          </cell>
          <cell r="E116" t="str">
            <v/>
          </cell>
          <cell r="F116" t="str">
            <v/>
          </cell>
          <cell r="G116">
            <v>450</v>
          </cell>
          <cell r="H116" t="e">
            <v>#REF!</v>
          </cell>
          <cell r="I116" t="str">
            <v/>
          </cell>
          <cell r="J116" t="str">
            <v/>
          </cell>
          <cell r="K116" t="str">
            <v>2MD28-1</v>
          </cell>
          <cell r="L116" t="str">
            <v>8BL48-250</v>
          </cell>
          <cell r="N116" t="str">
            <v>2§§16</v>
          </cell>
          <cell r="O116" t="str">
            <v>§V16</v>
          </cell>
          <cell r="Q116" t="str">
            <v>§S2</v>
          </cell>
          <cell r="R116" t="str">
            <v>2CR</v>
          </cell>
          <cell r="S116" t="str">
            <v>R1T-4</v>
          </cell>
          <cell r="U116" t="str">
            <v>03</v>
          </cell>
        </row>
        <row r="117">
          <cell r="B117" t="str">
            <v>§51-38C</v>
          </cell>
          <cell r="C117" t="str">
            <v>§ì th¼ng</v>
          </cell>
          <cell r="E117" t="str">
            <v/>
          </cell>
          <cell r="F117" t="str">
            <v/>
          </cell>
          <cell r="G117">
            <v>405</v>
          </cell>
          <cell r="H117" t="e">
            <v>#REF!</v>
          </cell>
          <cell r="I117" t="str">
            <v/>
          </cell>
          <cell r="J117" t="str">
            <v/>
          </cell>
          <cell r="K117" t="str">
            <v>4T28-44</v>
          </cell>
          <cell r="L117" t="str">
            <v>8BL56-250</v>
          </cell>
          <cell r="N117" t="str">
            <v>2§§16</v>
          </cell>
          <cell r="O117" t="str">
            <v>§V16</v>
          </cell>
          <cell r="Q117" t="str">
            <v>§S2</v>
          </cell>
          <cell r="R117" t="str">
            <v>3CR</v>
          </cell>
          <cell r="S117" t="str">
            <v>R1T-4</v>
          </cell>
          <cell r="U117" t="str">
            <v>03</v>
          </cell>
        </row>
        <row r="118">
          <cell r="B118" t="str">
            <v>§51-34C</v>
          </cell>
          <cell r="C118" t="str">
            <v>§ì th¼ng</v>
          </cell>
          <cell r="E118" t="str">
            <v/>
          </cell>
          <cell r="F118" t="str">
            <v/>
          </cell>
          <cell r="G118">
            <v>685</v>
          </cell>
          <cell r="H118" t="e">
            <v>#REF!</v>
          </cell>
          <cell r="I118" t="str">
            <v/>
          </cell>
          <cell r="J118" t="str">
            <v/>
          </cell>
          <cell r="K118" t="str">
            <v>4T34-32</v>
          </cell>
          <cell r="L118" t="str">
            <v>8BL56-250</v>
          </cell>
          <cell r="N118" t="str">
            <v>2§§16</v>
          </cell>
          <cell r="O118" t="str">
            <v>§V16</v>
          </cell>
          <cell r="Q118" t="str">
            <v>§S2</v>
          </cell>
          <cell r="R118" t="str">
            <v>3CR</v>
          </cell>
          <cell r="S118" t="str">
            <v>R1T-4</v>
          </cell>
          <cell r="U118" t="str">
            <v>02</v>
          </cell>
        </row>
        <row r="119">
          <cell r="B119" t="str">
            <v>§51-28B</v>
          </cell>
          <cell r="C119" t="str">
            <v>§ì th¼ng</v>
          </cell>
          <cell r="E119" t="str">
            <v/>
          </cell>
          <cell r="F119" t="str">
            <v/>
          </cell>
          <cell r="G119">
            <v>320</v>
          </cell>
          <cell r="H119" t="e">
            <v>#REF!</v>
          </cell>
          <cell r="I119" t="str">
            <v/>
          </cell>
          <cell r="J119" t="str">
            <v/>
          </cell>
          <cell r="K119" t="str">
            <v>2MD28-2</v>
          </cell>
          <cell r="L119" t="str">
            <v>8BL48-250</v>
          </cell>
          <cell r="N119" t="str">
            <v>2§§16</v>
          </cell>
          <cell r="O119" t="str">
            <v>§V16</v>
          </cell>
          <cell r="Q119" t="str">
            <v>§S2</v>
          </cell>
          <cell r="R119" t="str">
            <v>2CR</v>
          </cell>
          <cell r="S119" t="str">
            <v>R1T-4</v>
          </cell>
          <cell r="U119" t="str">
            <v>03</v>
          </cell>
        </row>
        <row r="120">
          <cell r="B120" t="str">
            <v>N513-34B</v>
          </cell>
          <cell r="C120" t="str">
            <v>NÐo gãc</v>
          </cell>
          <cell r="D120" t="str">
            <v>384000T</v>
          </cell>
          <cell r="E120">
            <v>32</v>
          </cell>
          <cell r="F120" t="str">
            <v>G32=38°40'00"T</v>
          </cell>
          <cell r="G120">
            <v>179</v>
          </cell>
          <cell r="H120" t="e">
            <v>#REF!</v>
          </cell>
          <cell r="I120" t="str">
            <v/>
          </cell>
          <cell r="J120" t="str">
            <v/>
          </cell>
          <cell r="K120" t="str">
            <v>3x4T28-48</v>
          </cell>
          <cell r="L120" t="str">
            <v>3x8BL56-250</v>
          </cell>
          <cell r="M120" t="str">
            <v>6NK30</v>
          </cell>
          <cell r="N120" t="str">
            <v>3§L7</v>
          </cell>
          <cell r="P120" t="str">
            <v>NS1</v>
          </cell>
          <cell r="Q120" t="str">
            <v>NS2</v>
          </cell>
          <cell r="R120" t="str">
            <v>2CR</v>
          </cell>
          <cell r="S120" t="str">
            <v>R3T-4</v>
          </cell>
          <cell r="U120" t="str">
            <v>09</v>
          </cell>
        </row>
        <row r="121">
          <cell r="B121" t="str">
            <v>§51-34B</v>
          </cell>
          <cell r="C121" t="str">
            <v>§ì th¼ng</v>
          </cell>
          <cell r="E121" t="str">
            <v/>
          </cell>
          <cell r="F121" t="str">
            <v/>
          </cell>
          <cell r="G121">
            <v>165</v>
          </cell>
          <cell r="H121" t="e">
            <v>#REF!</v>
          </cell>
          <cell r="I121">
            <v>357.31638641405743</v>
          </cell>
          <cell r="J121">
            <v>575</v>
          </cell>
          <cell r="K121" t="str">
            <v>2MD34-2</v>
          </cell>
          <cell r="L121" t="str">
            <v>8BL48-250</v>
          </cell>
          <cell r="N121" t="str">
            <v>2§§16</v>
          </cell>
          <cell r="O121" t="str">
            <v>§V16</v>
          </cell>
          <cell r="Q121" t="str">
            <v>§S2</v>
          </cell>
          <cell r="R121" t="str">
            <v>2CR</v>
          </cell>
          <cell r="S121" t="str">
            <v>R1T-4</v>
          </cell>
          <cell r="U121" t="str">
            <v>03</v>
          </cell>
        </row>
        <row r="122">
          <cell r="B122" t="str">
            <v>N513-30A</v>
          </cell>
          <cell r="C122" t="str">
            <v>NÐo th¼ng</v>
          </cell>
          <cell r="E122" t="str">
            <v/>
          </cell>
          <cell r="F122" t="str">
            <v/>
          </cell>
          <cell r="G122">
            <v>410</v>
          </cell>
          <cell r="H122" t="e">
            <v>#REF!</v>
          </cell>
          <cell r="I122" t="str">
            <v/>
          </cell>
          <cell r="J122" t="str">
            <v/>
          </cell>
          <cell r="K122" t="str">
            <v>3x4T28-40</v>
          </cell>
          <cell r="L122" t="str">
            <v>3x8BL48-250</v>
          </cell>
          <cell r="M122" t="str">
            <v>6NK30</v>
          </cell>
          <cell r="N122" t="str">
            <v>6§L7</v>
          </cell>
          <cell r="P122" t="str">
            <v>NS1</v>
          </cell>
          <cell r="Q122" t="str">
            <v>NS2</v>
          </cell>
          <cell r="R122" t="str">
            <v>2CR</v>
          </cell>
          <cell r="S122" t="str">
            <v>R1T-4</v>
          </cell>
          <cell r="U122" t="str">
            <v>08</v>
          </cell>
        </row>
        <row r="123">
          <cell r="B123" t="str">
            <v>§51-38B</v>
          </cell>
          <cell r="C123" t="str">
            <v>§ì th¼ng</v>
          </cell>
          <cell r="E123" t="str">
            <v/>
          </cell>
          <cell r="F123" t="str">
            <v/>
          </cell>
          <cell r="G123">
            <v>333</v>
          </cell>
          <cell r="H123" t="e">
            <v>#REF!</v>
          </cell>
          <cell r="I123">
            <v>396.76567391849812</v>
          </cell>
          <cell r="J123">
            <v>772</v>
          </cell>
          <cell r="K123" t="str">
            <v>4T28-40</v>
          </cell>
          <cell r="L123" t="str">
            <v>8BL48-250</v>
          </cell>
          <cell r="N123" t="str">
            <v>2§§16</v>
          </cell>
          <cell r="O123" t="str">
            <v>§V16</v>
          </cell>
          <cell r="Q123" t="str">
            <v>§S2</v>
          </cell>
          <cell r="R123" t="str">
            <v>2CR</v>
          </cell>
          <cell r="S123" t="str">
            <v>R1T-4</v>
          </cell>
          <cell r="T123" t="str">
            <v>3TB500</v>
          </cell>
          <cell r="U123" t="str">
            <v>02</v>
          </cell>
        </row>
        <row r="124">
          <cell r="B124" t="str">
            <v>N513-30B</v>
          </cell>
          <cell r="C124" t="str">
            <v>NÐo gãc</v>
          </cell>
          <cell r="D124" t="str">
            <v>232842F</v>
          </cell>
          <cell r="E124">
            <v>33</v>
          </cell>
          <cell r="F124" t="str">
            <v>G33=23°28'42"F</v>
          </cell>
          <cell r="G124">
            <v>439</v>
          </cell>
          <cell r="H124" t="e">
            <v>#REF!</v>
          </cell>
          <cell r="I124" t="str">
            <v/>
          </cell>
          <cell r="J124" t="str">
            <v/>
          </cell>
          <cell r="K124" t="str">
            <v>3x4T28-48</v>
          </cell>
          <cell r="L124" t="str">
            <v>3x8BL56-250</v>
          </cell>
          <cell r="M124" t="str">
            <v>6NK30</v>
          </cell>
          <cell r="N124" t="str">
            <v>3§L7</v>
          </cell>
          <cell r="P124" t="str">
            <v>NS1</v>
          </cell>
          <cell r="Q124" t="str">
            <v>NS2</v>
          </cell>
          <cell r="R124" t="str">
            <v>2CR</v>
          </cell>
          <cell r="S124" t="str">
            <v>R3T-4</v>
          </cell>
          <cell r="U124" t="str">
            <v>09</v>
          </cell>
        </row>
        <row r="125">
          <cell r="B125" t="str">
            <v>§51-42C</v>
          </cell>
          <cell r="C125" t="str">
            <v>§ì th¼ng</v>
          </cell>
          <cell r="E125" t="str">
            <v/>
          </cell>
          <cell r="F125" t="str">
            <v/>
          </cell>
          <cell r="G125">
            <v>540</v>
          </cell>
          <cell r="H125" t="e">
            <v>#REF!</v>
          </cell>
          <cell r="I125">
            <v>444.8653990826561</v>
          </cell>
          <cell r="J125">
            <v>1236</v>
          </cell>
          <cell r="K125" t="str">
            <v>4T34-34</v>
          </cell>
          <cell r="L125" t="str">
            <v>8BL56-250</v>
          </cell>
          <cell r="N125" t="str">
            <v>2§§16</v>
          </cell>
          <cell r="O125" t="str">
            <v>§V16</v>
          </cell>
          <cell r="Q125" t="str">
            <v>§S2</v>
          </cell>
          <cell r="R125" t="str">
            <v>2CR</v>
          </cell>
          <cell r="S125" t="str">
            <v>R1T-4</v>
          </cell>
          <cell r="T125" t="str">
            <v>3TB900</v>
          </cell>
          <cell r="U125" t="str">
            <v>02</v>
          </cell>
        </row>
        <row r="126">
          <cell r="B126" t="str">
            <v>§51-34B</v>
          </cell>
          <cell r="C126" t="str">
            <v>§ì th¼ng</v>
          </cell>
          <cell r="E126" t="str">
            <v/>
          </cell>
          <cell r="F126" t="str">
            <v/>
          </cell>
          <cell r="G126">
            <v>385</v>
          </cell>
          <cell r="H126" t="e">
            <v>#REF!</v>
          </cell>
          <cell r="I126" t="str">
            <v/>
          </cell>
          <cell r="J126" t="str">
            <v/>
          </cell>
          <cell r="K126" t="str">
            <v>4T34-30</v>
          </cell>
          <cell r="L126" t="str">
            <v>8BL48-250</v>
          </cell>
          <cell r="N126" t="str">
            <v>2§§16</v>
          </cell>
          <cell r="O126" t="str">
            <v>§V16</v>
          </cell>
          <cell r="Q126" t="str">
            <v>§S2</v>
          </cell>
          <cell r="R126" t="str">
            <v>2CR</v>
          </cell>
          <cell r="S126" t="str">
            <v>R1T-4</v>
          </cell>
          <cell r="U126" t="str">
            <v>02</v>
          </cell>
        </row>
        <row r="127">
          <cell r="B127" t="str">
            <v>N513-28B</v>
          </cell>
          <cell r="C127" t="str">
            <v>NÐo gãc</v>
          </cell>
          <cell r="D127" t="str">
            <v>233518T</v>
          </cell>
          <cell r="E127">
            <v>34</v>
          </cell>
          <cell r="F127" t="str">
            <v>G34=23°35'18"T</v>
          </cell>
          <cell r="G127">
            <v>311</v>
          </cell>
          <cell r="H127" t="e">
            <v>#REF!</v>
          </cell>
          <cell r="I127" t="str">
            <v/>
          </cell>
          <cell r="J127" t="str">
            <v/>
          </cell>
          <cell r="K127" t="str">
            <v>3x4T38-36</v>
          </cell>
          <cell r="L127" t="str">
            <v>3x8BL56-250</v>
          </cell>
          <cell r="M127" t="str">
            <v>6NK30</v>
          </cell>
          <cell r="N127" t="str">
            <v>3§L7</v>
          </cell>
          <cell r="P127" t="str">
            <v>NS1</v>
          </cell>
          <cell r="Q127" t="str">
            <v>NS2</v>
          </cell>
          <cell r="R127" t="str">
            <v>2CR</v>
          </cell>
          <cell r="S127" t="str">
            <v>R3T-2</v>
          </cell>
          <cell r="U127" t="str">
            <v>08</v>
          </cell>
        </row>
        <row r="128">
          <cell r="B128" t="str">
            <v>§51-34B</v>
          </cell>
          <cell r="C128" t="str">
            <v>§ì th¼ng</v>
          </cell>
          <cell r="E128" t="str">
            <v/>
          </cell>
          <cell r="F128" t="str">
            <v/>
          </cell>
          <cell r="G128">
            <v>325</v>
          </cell>
          <cell r="H128" t="e">
            <v>#REF!</v>
          </cell>
          <cell r="I128">
            <v>413.80723582754871</v>
          </cell>
          <cell r="J128">
            <v>1928</v>
          </cell>
          <cell r="K128" t="str">
            <v>4T34-30</v>
          </cell>
          <cell r="L128" t="str">
            <v>8BL48-250</v>
          </cell>
          <cell r="N128" t="str">
            <v>2§§16</v>
          </cell>
          <cell r="O128" t="str">
            <v>§V16</v>
          </cell>
          <cell r="Q128" t="str">
            <v>§S2</v>
          </cell>
          <cell r="R128" t="str">
            <v>2CR</v>
          </cell>
          <cell r="S128" t="str">
            <v>R1T-2</v>
          </cell>
          <cell r="U128" t="str">
            <v>02</v>
          </cell>
        </row>
        <row r="129">
          <cell r="B129" t="str">
            <v>§51-42C</v>
          </cell>
          <cell r="C129" t="str">
            <v>§ì th¼ng</v>
          </cell>
          <cell r="E129" t="str">
            <v/>
          </cell>
          <cell r="F129" t="str">
            <v/>
          </cell>
          <cell r="G129">
            <v>445</v>
          </cell>
          <cell r="H129" t="e">
            <v>#REF!</v>
          </cell>
          <cell r="I129" t="str">
            <v/>
          </cell>
          <cell r="J129" t="str">
            <v/>
          </cell>
          <cell r="K129" t="str">
            <v>4T34-38</v>
          </cell>
          <cell r="L129" t="str">
            <v>8BL56-250</v>
          </cell>
          <cell r="N129" t="str">
            <v>2§§16</v>
          </cell>
          <cell r="O129" t="str">
            <v>§V16</v>
          </cell>
          <cell r="Q129" t="str">
            <v>§S2</v>
          </cell>
          <cell r="R129" t="str">
            <v>2CR</v>
          </cell>
          <cell r="S129" t="str">
            <v>R1T-4</v>
          </cell>
          <cell r="U129" t="str">
            <v>02</v>
          </cell>
        </row>
        <row r="130">
          <cell r="B130" t="str">
            <v>§51-34B</v>
          </cell>
          <cell r="C130" t="str">
            <v>§ì th¼ng</v>
          </cell>
          <cell r="E130" t="str">
            <v/>
          </cell>
          <cell r="F130" t="str">
            <v/>
          </cell>
          <cell r="G130">
            <v>472</v>
          </cell>
          <cell r="H130" t="e">
            <v>#REF!</v>
          </cell>
          <cell r="I130" t="str">
            <v/>
          </cell>
          <cell r="J130" t="str">
            <v/>
          </cell>
          <cell r="K130" t="str">
            <v>4T28-40</v>
          </cell>
          <cell r="L130" t="str">
            <v>8BL48-250</v>
          </cell>
          <cell r="N130" t="str">
            <v>2§§16</v>
          </cell>
          <cell r="O130" t="str">
            <v>§V16</v>
          </cell>
          <cell r="Q130" t="str">
            <v>§S2</v>
          </cell>
          <cell r="R130" t="str">
            <v>2CR</v>
          </cell>
          <cell r="S130" t="str">
            <v>R1T-4</v>
          </cell>
          <cell r="T130" t="str">
            <v>3TB800</v>
          </cell>
          <cell r="U130" t="str">
            <v>03</v>
          </cell>
        </row>
        <row r="131">
          <cell r="B131" t="str">
            <v>§51-34B</v>
          </cell>
          <cell r="C131" t="str">
            <v>§ì th¼ng</v>
          </cell>
          <cell r="E131" t="str">
            <v/>
          </cell>
          <cell r="F131" t="str">
            <v/>
          </cell>
          <cell r="G131">
            <v>240</v>
          </cell>
          <cell r="H131" t="e">
            <v>#REF!</v>
          </cell>
          <cell r="I131" t="str">
            <v/>
          </cell>
          <cell r="J131" t="str">
            <v/>
          </cell>
          <cell r="K131" t="str">
            <v>2MD34-2</v>
          </cell>
          <cell r="L131" t="str">
            <v>8BL48-250</v>
          </cell>
          <cell r="N131" t="str">
            <v>2§§16</v>
          </cell>
          <cell r="O131" t="str">
            <v>§V16</v>
          </cell>
          <cell r="Q131" t="str">
            <v>§S2</v>
          </cell>
          <cell r="R131" t="str">
            <v>2CR</v>
          </cell>
          <cell r="S131" t="str">
            <v>R1T-4</v>
          </cell>
          <cell r="U131" t="str">
            <v>03</v>
          </cell>
        </row>
        <row r="132">
          <cell r="B132" t="str">
            <v>N513-28B</v>
          </cell>
          <cell r="C132" t="str">
            <v>NÐo gãc</v>
          </cell>
          <cell r="D132" t="str">
            <v>220200F</v>
          </cell>
          <cell r="E132">
            <v>35</v>
          </cell>
          <cell r="F132" t="str">
            <v>G35=22°02'00"F</v>
          </cell>
          <cell r="G132">
            <v>446</v>
          </cell>
          <cell r="H132" t="e">
            <v>#REF!</v>
          </cell>
          <cell r="I132" t="str">
            <v/>
          </cell>
          <cell r="J132" t="str">
            <v/>
          </cell>
          <cell r="K132" t="str">
            <v>3x4T38-34</v>
          </cell>
          <cell r="L132" t="str">
            <v>3x8BL56-250</v>
          </cell>
          <cell r="M132" t="str">
            <v>6NK30</v>
          </cell>
          <cell r="N132" t="str">
            <v>3§L7</v>
          </cell>
          <cell r="P132" t="str">
            <v>NS1</v>
          </cell>
          <cell r="Q132" t="str">
            <v>NS2</v>
          </cell>
          <cell r="R132" t="str">
            <v>2CR</v>
          </cell>
          <cell r="S132" t="str">
            <v>R3T-4</v>
          </cell>
          <cell r="U132" t="str">
            <v>09</v>
          </cell>
        </row>
        <row r="133">
          <cell r="B133" t="str">
            <v>N513-30C</v>
          </cell>
          <cell r="C133" t="str">
            <v>NÐo th¼ng</v>
          </cell>
          <cell r="E133" t="str">
            <v/>
          </cell>
          <cell r="F133" t="str">
            <v/>
          </cell>
          <cell r="G133">
            <v>537</v>
          </cell>
          <cell r="H133" t="e">
            <v>#REF!</v>
          </cell>
          <cell r="I133">
            <v>537</v>
          </cell>
          <cell r="J133">
            <v>537</v>
          </cell>
          <cell r="K133" t="str">
            <v>3x4T21-45§</v>
          </cell>
          <cell r="L133" t="str">
            <v>3x16BL64</v>
          </cell>
          <cell r="M133" t="str">
            <v>6NK30</v>
          </cell>
          <cell r="N133" t="str">
            <v>6§L7</v>
          </cell>
          <cell r="P133" t="str">
            <v>NS1</v>
          </cell>
          <cell r="Q133" t="str">
            <v>NS2</v>
          </cell>
          <cell r="R133" t="str">
            <v>2CR</v>
          </cell>
          <cell r="S133" t="str">
            <v>R3T-4</v>
          </cell>
          <cell r="U133">
            <v>12</v>
          </cell>
        </row>
        <row r="134">
          <cell r="B134" t="str">
            <v>§51-34C</v>
          </cell>
          <cell r="C134" t="str">
            <v>§ì th¼ng</v>
          </cell>
          <cell r="E134" t="str">
            <v/>
          </cell>
          <cell r="F134" t="str">
            <v/>
          </cell>
          <cell r="G134">
            <v>504</v>
          </cell>
          <cell r="H134" t="e">
            <v>#REF!</v>
          </cell>
          <cell r="I134">
            <v>457.47240353927361</v>
          </cell>
          <cell r="J134">
            <v>893</v>
          </cell>
          <cell r="K134" t="str">
            <v>2MD34-1</v>
          </cell>
          <cell r="L134" t="str">
            <v>8BL56-250</v>
          </cell>
          <cell r="N134" t="str">
            <v>2§§16</v>
          </cell>
          <cell r="O134" t="str">
            <v>§V16</v>
          </cell>
          <cell r="Q134" t="str">
            <v>§S2</v>
          </cell>
          <cell r="R134" t="str">
            <v>2CR</v>
          </cell>
          <cell r="S134" t="str">
            <v>R1T-4</v>
          </cell>
          <cell r="U134" t="str">
            <v>02</v>
          </cell>
        </row>
        <row r="135">
          <cell r="B135" t="str">
            <v>N513-34A</v>
          </cell>
          <cell r="C135" t="str">
            <v>NÐo th¼ng</v>
          </cell>
          <cell r="E135" t="str">
            <v/>
          </cell>
          <cell r="F135" t="str">
            <v/>
          </cell>
          <cell r="G135">
            <v>389</v>
          </cell>
          <cell r="H135" t="e">
            <v>#REF!</v>
          </cell>
          <cell r="I135" t="str">
            <v/>
          </cell>
          <cell r="J135" t="str">
            <v/>
          </cell>
          <cell r="K135" t="str">
            <v>3x4T28-44</v>
          </cell>
          <cell r="L135" t="str">
            <v>3x8BL48-250</v>
          </cell>
          <cell r="M135" t="str">
            <v>6NK30</v>
          </cell>
          <cell r="N135" t="str">
            <v>6§L7</v>
          </cell>
          <cell r="P135" t="str">
            <v>NS1</v>
          </cell>
          <cell r="Q135" t="str">
            <v>NS2</v>
          </cell>
          <cell r="R135" t="str">
            <v>2CR</v>
          </cell>
          <cell r="S135" t="str">
            <v>R3T-4</v>
          </cell>
          <cell r="U135" t="str">
            <v>09</v>
          </cell>
        </row>
        <row r="136">
          <cell r="B136" t="str">
            <v>§51-34B</v>
          </cell>
          <cell r="C136" t="str">
            <v>§ì th¼ng</v>
          </cell>
          <cell r="E136" t="str">
            <v/>
          </cell>
          <cell r="F136" t="str">
            <v/>
          </cell>
          <cell r="G136">
            <v>465</v>
          </cell>
          <cell r="H136" t="e">
            <v>#REF!</v>
          </cell>
          <cell r="I136">
            <v>390.71242712978625</v>
          </cell>
          <cell r="J136">
            <v>1121</v>
          </cell>
          <cell r="K136" t="str">
            <v>4T34-32</v>
          </cell>
          <cell r="L136" t="str">
            <v>8BL48-250</v>
          </cell>
          <cell r="N136" t="str">
            <v>2§§16</v>
          </cell>
          <cell r="O136" t="str">
            <v>§V16</v>
          </cell>
          <cell r="Q136" t="str">
            <v>§S2</v>
          </cell>
          <cell r="R136" t="str">
            <v>2CR</v>
          </cell>
          <cell r="S136" t="str">
            <v>R1T-4</v>
          </cell>
          <cell r="U136" t="str">
            <v>02</v>
          </cell>
        </row>
        <row r="137">
          <cell r="B137" t="str">
            <v>§51-34B</v>
          </cell>
          <cell r="C137" t="str">
            <v>§ì th¼ng</v>
          </cell>
          <cell r="E137" t="str">
            <v/>
          </cell>
          <cell r="F137" t="str">
            <v/>
          </cell>
          <cell r="G137">
            <v>330</v>
          </cell>
          <cell r="H137" t="e">
            <v>#REF!</v>
          </cell>
          <cell r="I137" t="str">
            <v/>
          </cell>
          <cell r="J137" t="str">
            <v/>
          </cell>
          <cell r="K137" t="str">
            <v>4T34-30</v>
          </cell>
          <cell r="L137" t="str">
            <v>8BL48-250</v>
          </cell>
          <cell r="N137" t="str">
            <v>2§§16</v>
          </cell>
          <cell r="O137" t="str">
            <v>§V16</v>
          </cell>
          <cell r="Q137" t="str">
            <v>§S2</v>
          </cell>
          <cell r="R137" t="str">
            <v>2CR</v>
          </cell>
          <cell r="S137" t="str">
            <v>R1T-4</v>
          </cell>
          <cell r="U137" t="str">
            <v>02</v>
          </cell>
        </row>
        <row r="138">
          <cell r="B138" t="str">
            <v>N513-30B</v>
          </cell>
          <cell r="C138" t="str">
            <v>NÐo gãc</v>
          </cell>
          <cell r="D138" t="str">
            <v>301500T</v>
          </cell>
          <cell r="E138">
            <v>36</v>
          </cell>
          <cell r="F138" t="str">
            <v>G36=30°15'00"T</v>
          </cell>
          <cell r="G138">
            <v>326</v>
          </cell>
          <cell r="H138" t="e">
            <v>#REF!</v>
          </cell>
          <cell r="I138" t="str">
            <v/>
          </cell>
          <cell r="J138" t="str">
            <v/>
          </cell>
          <cell r="K138" t="str">
            <v>3x4T38-36</v>
          </cell>
          <cell r="L138" t="str">
            <v>3x8BL56-250</v>
          </cell>
          <cell r="M138" t="str">
            <v>6NK30</v>
          </cell>
          <cell r="N138" t="str">
            <v>3§L7</v>
          </cell>
          <cell r="P138" t="str">
            <v>NS1</v>
          </cell>
          <cell r="Q138" t="str">
            <v>NS2</v>
          </cell>
          <cell r="R138" t="str">
            <v>2CR</v>
          </cell>
          <cell r="S138" t="str">
            <v>R3T-4</v>
          </cell>
          <cell r="U138" t="str">
            <v>08</v>
          </cell>
        </row>
        <row r="139">
          <cell r="B139" t="str">
            <v>§51-38B</v>
          </cell>
          <cell r="C139" t="str">
            <v>§ì th¼ng</v>
          </cell>
          <cell r="E139" t="str">
            <v/>
          </cell>
          <cell r="F139" t="str">
            <v/>
          </cell>
          <cell r="G139">
            <v>395</v>
          </cell>
          <cell r="H139" t="e">
            <v>#REF!</v>
          </cell>
          <cell r="I139">
            <v>427.65949896947632</v>
          </cell>
          <cell r="J139">
            <v>1700</v>
          </cell>
          <cell r="K139" t="str">
            <v>4T34-36</v>
          </cell>
          <cell r="L139" t="str">
            <v>8BL48-250</v>
          </cell>
          <cell r="N139" t="str">
            <v>2§§16</v>
          </cell>
          <cell r="O139" t="str">
            <v>§V16</v>
          </cell>
          <cell r="Q139" t="str">
            <v>§S2</v>
          </cell>
          <cell r="R139" t="str">
            <v>2CR</v>
          </cell>
          <cell r="S139" t="str">
            <v>R1T-4</v>
          </cell>
          <cell r="U139" t="str">
            <v>02</v>
          </cell>
        </row>
        <row r="140">
          <cell r="B140" t="str">
            <v>§51-42B</v>
          </cell>
          <cell r="C140" t="str">
            <v>§ì th¼ng</v>
          </cell>
          <cell r="E140" t="str">
            <v/>
          </cell>
          <cell r="F140" t="str">
            <v/>
          </cell>
          <cell r="G140">
            <v>465</v>
          </cell>
          <cell r="H140" t="e">
            <v>#REF!</v>
          </cell>
          <cell r="I140" t="str">
            <v/>
          </cell>
          <cell r="J140" t="str">
            <v/>
          </cell>
          <cell r="K140" t="str">
            <v>4T34-36</v>
          </cell>
          <cell r="L140" t="str">
            <v>8BL48-250</v>
          </cell>
          <cell r="N140" t="str">
            <v>2§§16</v>
          </cell>
          <cell r="O140" t="str">
            <v>§V16</v>
          </cell>
          <cell r="Q140" t="str">
            <v>§S2</v>
          </cell>
          <cell r="R140" t="str">
            <v>2CR</v>
          </cell>
          <cell r="S140" t="str">
            <v>R1T-4</v>
          </cell>
          <cell r="U140" t="str">
            <v>02</v>
          </cell>
        </row>
        <row r="141">
          <cell r="B141" t="str">
            <v>§51-42B</v>
          </cell>
          <cell r="C141" t="str">
            <v>§ì th¼ng</v>
          </cell>
          <cell r="E141" t="str">
            <v/>
          </cell>
          <cell r="F141" t="str">
            <v/>
          </cell>
          <cell r="G141">
            <v>435</v>
          </cell>
          <cell r="H141" t="e">
            <v>#REF!</v>
          </cell>
          <cell r="I141" t="str">
            <v/>
          </cell>
          <cell r="J141" t="str">
            <v/>
          </cell>
          <cell r="K141" t="str">
            <v>4T34-40</v>
          </cell>
          <cell r="L141" t="str">
            <v>8BL48-250</v>
          </cell>
          <cell r="N141" t="str">
            <v>2§§16</v>
          </cell>
          <cell r="O141" t="str">
            <v>§V16</v>
          </cell>
          <cell r="Q141" t="str">
            <v>§S2</v>
          </cell>
          <cell r="R141" t="str">
            <v>2CR</v>
          </cell>
          <cell r="S141" t="str">
            <v>R1T-2</v>
          </cell>
          <cell r="U141" t="str">
            <v>02</v>
          </cell>
        </row>
        <row r="142">
          <cell r="B142" t="str">
            <v>N513-34B</v>
          </cell>
          <cell r="C142" t="str">
            <v>NÐo gãc</v>
          </cell>
          <cell r="D142" t="str">
            <v>104430F</v>
          </cell>
          <cell r="E142">
            <v>37</v>
          </cell>
          <cell r="F142" t="str">
            <v>G37=10°44'30"F</v>
          </cell>
          <cell r="G142">
            <v>405</v>
          </cell>
          <cell r="H142" t="e">
            <v>#REF!</v>
          </cell>
          <cell r="I142" t="str">
            <v/>
          </cell>
          <cell r="J142" t="str">
            <v/>
          </cell>
          <cell r="K142" t="str">
            <v>3x4T38-42</v>
          </cell>
          <cell r="L142" t="str">
            <v>3x8BL56-250</v>
          </cell>
          <cell r="M142" t="str">
            <v>6NK30</v>
          </cell>
          <cell r="N142" t="str">
            <v>6§L7</v>
          </cell>
          <cell r="P142" t="str">
            <v>NS1</v>
          </cell>
          <cell r="Q142" t="str">
            <v>NS2</v>
          </cell>
          <cell r="R142" t="str">
            <v>2CR</v>
          </cell>
          <cell r="S142" t="str">
            <v>R3T-2</v>
          </cell>
          <cell r="U142" t="str">
            <v>08</v>
          </cell>
        </row>
        <row r="143">
          <cell r="B143" t="str">
            <v>N513-30A</v>
          </cell>
          <cell r="C143" t="str">
            <v>NÐo th¼ng</v>
          </cell>
          <cell r="E143" t="str">
            <v/>
          </cell>
          <cell r="F143" t="str">
            <v/>
          </cell>
          <cell r="G143">
            <v>360</v>
          </cell>
          <cell r="H143" t="e">
            <v>#REF!</v>
          </cell>
          <cell r="I143">
            <v>360</v>
          </cell>
          <cell r="J143">
            <v>360</v>
          </cell>
          <cell r="K143" t="str">
            <v>3x4T38-40</v>
          </cell>
          <cell r="L143" t="str">
            <v>3x8BL48-250</v>
          </cell>
          <cell r="M143" t="str">
            <v>6NK30</v>
          </cell>
          <cell r="N143" t="str">
            <v>6§L7</v>
          </cell>
          <cell r="P143" t="str">
            <v>NS1</v>
          </cell>
          <cell r="Q143" t="str">
            <v>NS2</v>
          </cell>
          <cell r="R143" t="str">
            <v>3CR</v>
          </cell>
          <cell r="S143" t="str">
            <v>R3T-2</v>
          </cell>
          <cell r="U143" t="str">
            <v>08</v>
          </cell>
        </row>
        <row r="144">
          <cell r="B144" t="str">
            <v>N513-30B</v>
          </cell>
          <cell r="C144" t="str">
            <v>NÐo th¼ng</v>
          </cell>
          <cell r="E144" t="str">
            <v/>
          </cell>
          <cell r="F144" t="str">
            <v/>
          </cell>
          <cell r="G144">
            <v>618</v>
          </cell>
          <cell r="H144" t="e">
            <v>#REF!</v>
          </cell>
          <cell r="I144">
            <v>618</v>
          </cell>
          <cell r="J144">
            <v>618</v>
          </cell>
          <cell r="K144" t="str">
            <v>3x4T21-45§</v>
          </cell>
          <cell r="L144" t="str">
            <v>3x8BL56-250</v>
          </cell>
          <cell r="M144" t="str">
            <v>6NK30</v>
          </cell>
          <cell r="N144" t="str">
            <v>6§L7</v>
          </cell>
          <cell r="P144" t="str">
            <v>NS1</v>
          </cell>
          <cell r="Q144" t="str">
            <v>NS2</v>
          </cell>
          <cell r="R144" t="str">
            <v>3CR</v>
          </cell>
          <cell r="S144" t="str">
            <v>R3T-2</v>
          </cell>
          <cell r="U144">
            <v>12</v>
          </cell>
        </row>
        <row r="145">
          <cell r="B145" t="str">
            <v>§51-28B</v>
          </cell>
          <cell r="C145" t="str">
            <v>§ì th¼ng</v>
          </cell>
          <cell r="E145" t="str">
            <v/>
          </cell>
          <cell r="F145" t="str">
            <v/>
          </cell>
          <cell r="G145">
            <v>432</v>
          </cell>
          <cell r="H145" t="e">
            <v>#REF!</v>
          </cell>
          <cell r="I145">
            <v>582.54668473554375</v>
          </cell>
          <cell r="J145">
            <v>2316</v>
          </cell>
          <cell r="K145" t="str">
            <v>2MD28-2</v>
          </cell>
          <cell r="L145" t="str">
            <v>8BL48-250</v>
          </cell>
          <cell r="N145" t="str">
            <v>2§§16</v>
          </cell>
          <cell r="O145" t="str">
            <v>§V16</v>
          </cell>
          <cell r="Q145" t="str">
            <v>§S2</v>
          </cell>
          <cell r="R145" t="str">
            <v>2CR</v>
          </cell>
          <cell r="S145" t="str">
            <v>R1T-4</v>
          </cell>
          <cell r="U145" t="str">
            <v>03</v>
          </cell>
        </row>
        <row r="146">
          <cell r="B146" t="str">
            <v>§51-28B</v>
          </cell>
          <cell r="C146" t="str">
            <v>§ì th¼ng</v>
          </cell>
          <cell r="E146" t="str">
            <v/>
          </cell>
          <cell r="F146" t="str">
            <v/>
          </cell>
          <cell r="G146">
            <v>224</v>
          </cell>
          <cell r="H146" t="e">
            <v>#REF!</v>
          </cell>
          <cell r="I146" t="str">
            <v/>
          </cell>
          <cell r="J146" t="str">
            <v/>
          </cell>
          <cell r="K146" t="str">
            <v>2MD28-2</v>
          </cell>
          <cell r="L146" t="str">
            <v>8BL48-250</v>
          </cell>
          <cell r="N146" t="str">
            <v>2§§16</v>
          </cell>
          <cell r="O146" t="str">
            <v>§V16</v>
          </cell>
          <cell r="Q146" t="str">
            <v>§S2</v>
          </cell>
          <cell r="R146" t="str">
            <v>2CR</v>
          </cell>
          <cell r="S146" t="str">
            <v>R1T-4</v>
          </cell>
          <cell r="U146" t="str">
            <v>03</v>
          </cell>
        </row>
        <row r="147">
          <cell r="B147" t="str">
            <v>§51-28B</v>
          </cell>
          <cell r="C147" t="str">
            <v>§ì th¼ng</v>
          </cell>
          <cell r="E147" t="str">
            <v/>
          </cell>
          <cell r="F147" t="str">
            <v/>
          </cell>
          <cell r="G147">
            <v>450</v>
          </cell>
          <cell r="H147" t="e">
            <v>#REF!</v>
          </cell>
          <cell r="I147" t="str">
            <v/>
          </cell>
          <cell r="J147" t="str">
            <v/>
          </cell>
          <cell r="K147" t="str">
            <v>2MD28-2</v>
          </cell>
          <cell r="L147" t="str">
            <v>8BL48-250</v>
          </cell>
          <cell r="N147" t="str">
            <v>2§§16</v>
          </cell>
          <cell r="O147" t="str">
            <v>§V16</v>
          </cell>
          <cell r="Q147" t="str">
            <v>§S2</v>
          </cell>
          <cell r="R147" t="str">
            <v>2CR</v>
          </cell>
          <cell r="S147" t="str">
            <v>R1T-4</v>
          </cell>
          <cell r="U147" t="str">
            <v>03</v>
          </cell>
        </row>
        <row r="148">
          <cell r="B148" t="str">
            <v>§51-42c</v>
          </cell>
          <cell r="C148" t="str">
            <v>§ì th¼ng</v>
          </cell>
          <cell r="E148" t="str">
            <v/>
          </cell>
          <cell r="F148" t="str">
            <v/>
          </cell>
          <cell r="G148">
            <v>395</v>
          </cell>
          <cell r="H148" t="e">
            <v>#REF!</v>
          </cell>
          <cell r="I148" t="str">
            <v/>
          </cell>
          <cell r="J148" t="str">
            <v/>
          </cell>
          <cell r="K148" t="str">
            <v>4T28-48</v>
          </cell>
          <cell r="L148" t="str">
            <v>8BL56-250</v>
          </cell>
          <cell r="N148" t="str">
            <v>2§§16</v>
          </cell>
          <cell r="O148" t="str">
            <v>§V16</v>
          </cell>
          <cell r="Q148" t="str">
            <v>§S2</v>
          </cell>
          <cell r="R148" t="str">
            <v>3CR</v>
          </cell>
          <cell r="S148" t="str">
            <v>R1T-4</v>
          </cell>
          <cell r="T148" t="str">
            <v>3TB500</v>
          </cell>
          <cell r="U148" t="str">
            <v>02</v>
          </cell>
        </row>
        <row r="149">
          <cell r="B149" t="str">
            <v>N513-28A</v>
          </cell>
          <cell r="C149" t="str">
            <v>NÐo gãc</v>
          </cell>
          <cell r="D149" t="str">
            <v>063248F</v>
          </cell>
          <cell r="E149">
            <v>38</v>
          </cell>
          <cell r="F149" t="str">
            <v>G38=06°32'48"F</v>
          </cell>
          <cell r="G149">
            <v>815</v>
          </cell>
          <cell r="H149" t="e">
            <v>#REF!</v>
          </cell>
          <cell r="I149" t="str">
            <v/>
          </cell>
          <cell r="J149" t="str">
            <v/>
          </cell>
          <cell r="K149" t="str">
            <v>3x4T28-44</v>
          </cell>
          <cell r="L149" t="str">
            <v>3x8BL48-250</v>
          </cell>
          <cell r="M149" t="str">
            <v>6NK30</v>
          </cell>
          <cell r="N149" t="str">
            <v>6§L7</v>
          </cell>
          <cell r="P149" t="str">
            <v>NS1</v>
          </cell>
          <cell r="Q149" t="str">
            <v>NS2</v>
          </cell>
          <cell r="R149" t="str">
            <v>3CR</v>
          </cell>
          <cell r="S149" t="str">
            <v>R3T-4</v>
          </cell>
          <cell r="U149" t="str">
            <v>09</v>
          </cell>
        </row>
        <row r="150">
          <cell r="B150" t="str">
            <v>§51-38B</v>
          </cell>
          <cell r="C150" t="str">
            <v>§ì th¼ng</v>
          </cell>
          <cell r="E150" t="str">
            <v/>
          </cell>
          <cell r="F150" t="str">
            <v/>
          </cell>
          <cell r="G150">
            <v>327</v>
          </cell>
          <cell r="H150" t="e">
            <v>#REF!</v>
          </cell>
          <cell r="I150">
            <v>372.92964936171575</v>
          </cell>
          <cell r="J150">
            <v>1091</v>
          </cell>
          <cell r="K150" t="str">
            <v>4T28-44</v>
          </cell>
          <cell r="L150" t="str">
            <v>8BL48-250</v>
          </cell>
          <cell r="N150" t="str">
            <v>2§§16</v>
          </cell>
          <cell r="O150" t="str">
            <v>§V16</v>
          </cell>
          <cell r="Q150" t="str">
            <v>§S2</v>
          </cell>
          <cell r="R150" t="str">
            <v>2CR</v>
          </cell>
          <cell r="S150" t="str">
            <v>R1T-4</v>
          </cell>
          <cell r="T150" t="str">
            <v>3TB1200</v>
          </cell>
          <cell r="U150" t="str">
            <v>03</v>
          </cell>
        </row>
        <row r="151">
          <cell r="B151" t="str">
            <v>§51-34B</v>
          </cell>
          <cell r="C151" t="str">
            <v>§ì th¼ng</v>
          </cell>
          <cell r="E151" t="str">
            <v/>
          </cell>
          <cell r="F151" t="str">
            <v/>
          </cell>
          <cell r="G151">
            <v>430</v>
          </cell>
          <cell r="H151" t="e">
            <v>#REF!</v>
          </cell>
          <cell r="I151" t="str">
            <v/>
          </cell>
          <cell r="J151" t="str">
            <v/>
          </cell>
          <cell r="K151" t="str">
            <v>4T34-36</v>
          </cell>
          <cell r="L151" t="str">
            <v>8BL48-250</v>
          </cell>
          <cell r="N151" t="str">
            <v>2§§16</v>
          </cell>
          <cell r="O151" t="str">
            <v>§V16</v>
          </cell>
          <cell r="Q151" t="str">
            <v>§S2</v>
          </cell>
          <cell r="R151" t="str">
            <v>2CR</v>
          </cell>
          <cell r="S151" t="str">
            <v>R1T-2</v>
          </cell>
          <cell r="U151" t="str">
            <v>02</v>
          </cell>
        </row>
        <row r="152">
          <cell r="B152" t="str">
            <v>N513-28B</v>
          </cell>
          <cell r="C152" t="str">
            <v>NÐo gãc</v>
          </cell>
          <cell r="D152" t="str">
            <v>202654F</v>
          </cell>
          <cell r="E152">
            <v>39</v>
          </cell>
          <cell r="F152" t="str">
            <v>G39=20°26'54"F</v>
          </cell>
          <cell r="G152">
            <v>334</v>
          </cell>
          <cell r="H152" t="e">
            <v>#REF!</v>
          </cell>
          <cell r="I152" t="str">
            <v/>
          </cell>
          <cell r="J152" t="str">
            <v/>
          </cell>
          <cell r="K152" t="str">
            <v>3x4T38-38</v>
          </cell>
          <cell r="L152" t="str">
            <v>3x8BL56-250</v>
          </cell>
          <cell r="M152" t="str">
            <v>6NK30</v>
          </cell>
          <cell r="N152" t="str">
            <v>3§L7</v>
          </cell>
          <cell r="P152" t="str">
            <v>NS1</v>
          </cell>
          <cell r="Q152" t="str">
            <v>NS2</v>
          </cell>
          <cell r="R152" t="str">
            <v>2CR</v>
          </cell>
          <cell r="S152" t="str">
            <v>R3T-2</v>
          </cell>
          <cell r="U152" t="str">
            <v>08</v>
          </cell>
        </row>
        <row r="153">
          <cell r="B153" t="str">
            <v>§51-38B</v>
          </cell>
          <cell r="C153" t="str">
            <v>§ì th¼ng</v>
          </cell>
          <cell r="E153" t="str">
            <v/>
          </cell>
          <cell r="F153" t="str">
            <v/>
          </cell>
          <cell r="G153">
            <v>195</v>
          </cell>
          <cell r="H153" t="e">
            <v>#REF!</v>
          </cell>
          <cell r="I153">
            <v>380.86914063062397</v>
          </cell>
          <cell r="J153">
            <v>1707</v>
          </cell>
          <cell r="K153" t="str">
            <v>4T34-38</v>
          </cell>
          <cell r="L153" t="str">
            <v>8BL48-250</v>
          </cell>
          <cell r="N153" t="str">
            <v>2§§16</v>
          </cell>
          <cell r="O153" t="str">
            <v>§V16</v>
          </cell>
          <cell r="Q153" t="str">
            <v>§S2</v>
          </cell>
          <cell r="R153" t="str">
            <v>2CR</v>
          </cell>
          <cell r="S153" t="str">
            <v>R1T-2</v>
          </cell>
          <cell r="U153" t="str">
            <v>02</v>
          </cell>
        </row>
        <row r="154">
          <cell r="B154" t="str">
            <v>§51-38B</v>
          </cell>
          <cell r="C154" t="str">
            <v>§ì th¼ng</v>
          </cell>
          <cell r="E154" t="str">
            <v/>
          </cell>
          <cell r="F154" t="str">
            <v/>
          </cell>
          <cell r="G154">
            <v>464</v>
          </cell>
          <cell r="H154" t="e">
            <v>#REF!</v>
          </cell>
          <cell r="I154" t="str">
            <v/>
          </cell>
          <cell r="J154" t="str">
            <v/>
          </cell>
          <cell r="K154" t="str">
            <v>MC-1</v>
          </cell>
          <cell r="L154" t="str">
            <v>8BL48-250</v>
          </cell>
          <cell r="N154" t="str">
            <v>2§§16</v>
          </cell>
          <cell r="O154" t="str">
            <v>§V16</v>
          </cell>
          <cell r="Q154" t="str">
            <v>§S2</v>
          </cell>
          <cell r="R154" t="str">
            <v>2CR</v>
          </cell>
          <cell r="S154" t="str">
            <v>R1T-2</v>
          </cell>
          <cell r="U154">
            <v>17</v>
          </cell>
        </row>
        <row r="155">
          <cell r="B155" t="str">
            <v>§51-42B</v>
          </cell>
          <cell r="C155" t="str">
            <v>§ì th¼ng</v>
          </cell>
          <cell r="E155" t="str">
            <v/>
          </cell>
          <cell r="F155" t="str">
            <v/>
          </cell>
          <cell r="G155">
            <v>426</v>
          </cell>
          <cell r="H155" t="e">
            <v>#REF!</v>
          </cell>
          <cell r="I155" t="str">
            <v/>
          </cell>
          <cell r="J155" t="str">
            <v/>
          </cell>
          <cell r="K155" t="str">
            <v>MC-2</v>
          </cell>
          <cell r="L155" t="str">
            <v>8BL48-250</v>
          </cell>
          <cell r="N155" t="str">
            <v>2§§16</v>
          </cell>
          <cell r="O155" t="str">
            <v>§V16</v>
          </cell>
          <cell r="Q155" t="str">
            <v>§S2</v>
          </cell>
          <cell r="R155" t="str">
            <v>2CR</v>
          </cell>
          <cell r="S155" t="str">
            <v>R1T-2</v>
          </cell>
          <cell r="U155">
            <v>17</v>
          </cell>
        </row>
        <row r="156">
          <cell r="B156" t="str">
            <v>§51-42B</v>
          </cell>
          <cell r="C156" t="str">
            <v>§ì th¼ng</v>
          </cell>
          <cell r="E156" t="str">
            <v/>
          </cell>
          <cell r="F156" t="str">
            <v/>
          </cell>
          <cell r="G156">
            <v>350</v>
          </cell>
          <cell r="H156" t="e">
            <v>#REF!</v>
          </cell>
          <cell r="I156" t="str">
            <v/>
          </cell>
          <cell r="J156" t="str">
            <v/>
          </cell>
          <cell r="K156" t="str">
            <v>MC-2</v>
          </cell>
          <cell r="L156" t="str">
            <v>8BL48-250</v>
          </cell>
          <cell r="N156" t="str">
            <v>2§§16</v>
          </cell>
          <cell r="O156" t="str">
            <v>§V16</v>
          </cell>
          <cell r="Q156" t="str">
            <v>§S2</v>
          </cell>
          <cell r="R156" t="str">
            <v>2CR</v>
          </cell>
          <cell r="S156" t="str">
            <v>R1T-2</v>
          </cell>
          <cell r="U156">
            <v>17</v>
          </cell>
        </row>
        <row r="157">
          <cell r="B157" t="str">
            <v>N513-28A</v>
          </cell>
          <cell r="C157" t="str">
            <v>NÐo gãc</v>
          </cell>
          <cell r="D157" t="str">
            <v>124618F</v>
          </cell>
          <cell r="E157">
            <v>40</v>
          </cell>
          <cell r="F157" t="str">
            <v>G40=12°46'18"F</v>
          </cell>
          <cell r="G157">
            <v>272</v>
          </cell>
          <cell r="H157" t="e">
            <v>#REF!</v>
          </cell>
          <cell r="I157" t="str">
            <v/>
          </cell>
          <cell r="J157" t="str">
            <v/>
          </cell>
          <cell r="K157" t="str">
            <v>3x4T38-40</v>
          </cell>
          <cell r="L157" t="str">
            <v>3x8BL48-250</v>
          </cell>
          <cell r="M157" t="str">
            <v>6NK30</v>
          </cell>
          <cell r="N157" t="str">
            <v>6§L7</v>
          </cell>
          <cell r="P157" t="str">
            <v>NS1</v>
          </cell>
          <cell r="Q157" t="str">
            <v>NS2</v>
          </cell>
          <cell r="R157" t="str">
            <v>2CR</v>
          </cell>
          <cell r="S157" t="str">
            <v>R3T-2</v>
          </cell>
          <cell r="U157" t="str">
            <v>08</v>
          </cell>
        </row>
        <row r="158">
          <cell r="B158" t="str">
            <v>§51-28B</v>
          </cell>
          <cell r="C158" t="str">
            <v>§ì th¼ng</v>
          </cell>
          <cell r="E158" t="str">
            <v/>
          </cell>
          <cell r="F158" t="str">
            <v/>
          </cell>
          <cell r="G158">
            <v>285</v>
          </cell>
          <cell r="H158" t="e">
            <v>#REF!</v>
          </cell>
          <cell r="I158">
            <v>285</v>
          </cell>
          <cell r="J158">
            <v>570</v>
          </cell>
          <cell r="K158" t="str">
            <v>4T34-34</v>
          </cell>
          <cell r="L158" t="str">
            <v>8BL48-250</v>
          </cell>
          <cell r="N158" t="str">
            <v>2§§16</v>
          </cell>
          <cell r="O158" t="str">
            <v>§V16</v>
          </cell>
          <cell r="Q158" t="str">
            <v>§S2</v>
          </cell>
          <cell r="R158" t="str">
            <v>2CR</v>
          </cell>
          <cell r="S158" t="str">
            <v>R1T-2</v>
          </cell>
          <cell r="U158" t="str">
            <v>02</v>
          </cell>
        </row>
        <row r="159">
          <cell r="B159" t="str">
            <v>N513-28A</v>
          </cell>
          <cell r="C159" t="str">
            <v>NÐo gãc</v>
          </cell>
          <cell r="D159" t="str">
            <v>134700F</v>
          </cell>
          <cell r="E159">
            <v>41</v>
          </cell>
          <cell r="F159" t="str">
            <v>G41=13°47'00"F</v>
          </cell>
          <cell r="G159">
            <v>285</v>
          </cell>
          <cell r="H159" t="e">
            <v>#REF!</v>
          </cell>
          <cell r="I159" t="str">
            <v/>
          </cell>
          <cell r="J159" t="str">
            <v/>
          </cell>
          <cell r="K159" t="str">
            <v>3x4T38-40</v>
          </cell>
          <cell r="L159" t="str">
            <v>3x8BL48-250</v>
          </cell>
          <cell r="M159" t="str">
            <v>6NK30</v>
          </cell>
          <cell r="N159" t="str">
            <v>6§L7</v>
          </cell>
          <cell r="P159" t="str">
            <v>NS1</v>
          </cell>
          <cell r="Q159" t="str">
            <v>NS2</v>
          </cell>
          <cell r="R159" t="str">
            <v>2CR</v>
          </cell>
          <cell r="S159" t="str">
            <v>R3T-2</v>
          </cell>
          <cell r="U159" t="str">
            <v>08</v>
          </cell>
        </row>
        <row r="160">
          <cell r="B160" t="str">
            <v>§51-38B</v>
          </cell>
          <cell r="C160" t="str">
            <v>§ì th¼ng</v>
          </cell>
          <cell r="E160" t="str">
            <v/>
          </cell>
          <cell r="F160" t="str">
            <v/>
          </cell>
          <cell r="G160">
            <v>305</v>
          </cell>
          <cell r="H160" t="e">
            <v>#REF!</v>
          </cell>
          <cell r="I160">
            <v>394.56071491913224</v>
          </cell>
          <cell r="J160">
            <v>1534</v>
          </cell>
          <cell r="K160" t="str">
            <v>4T34-42</v>
          </cell>
          <cell r="L160" t="str">
            <v>8BL48-250</v>
          </cell>
          <cell r="N160" t="str">
            <v>2§§16</v>
          </cell>
          <cell r="O160" t="str">
            <v>§V16</v>
          </cell>
          <cell r="Q160" t="str">
            <v>§S2</v>
          </cell>
          <cell r="R160" t="str">
            <v>2CR</v>
          </cell>
          <cell r="S160" t="str">
            <v>R1T-2</v>
          </cell>
          <cell r="U160" t="str">
            <v>02</v>
          </cell>
        </row>
        <row r="161">
          <cell r="B161" t="str">
            <v>§51-38B</v>
          </cell>
          <cell r="C161" t="str">
            <v>§ì th¼ng</v>
          </cell>
          <cell r="E161" t="str">
            <v/>
          </cell>
          <cell r="F161" t="str">
            <v/>
          </cell>
          <cell r="G161">
            <v>420</v>
          </cell>
          <cell r="H161" t="e">
            <v>#REF!</v>
          </cell>
          <cell r="I161" t="str">
            <v/>
          </cell>
          <cell r="J161" t="str">
            <v/>
          </cell>
          <cell r="K161" t="str">
            <v>4T34-42</v>
          </cell>
          <cell r="L161" t="str">
            <v>8BL48-250</v>
          </cell>
          <cell r="N161" t="str">
            <v>2§§16</v>
          </cell>
          <cell r="O161" t="str">
            <v>§V16</v>
          </cell>
          <cell r="Q161" t="str">
            <v>§S2</v>
          </cell>
          <cell r="R161" t="str">
            <v>2CR</v>
          </cell>
          <cell r="S161" t="str">
            <v>R1T-2</v>
          </cell>
          <cell r="U161" t="str">
            <v>02</v>
          </cell>
        </row>
        <row r="162">
          <cell r="B162" t="str">
            <v>§51-34B</v>
          </cell>
          <cell r="C162" t="str">
            <v>§ì th¼ng</v>
          </cell>
          <cell r="E162" t="str">
            <v/>
          </cell>
          <cell r="F162" t="str">
            <v/>
          </cell>
          <cell r="G162">
            <v>445</v>
          </cell>
          <cell r="H162" t="e">
            <v>#REF!</v>
          </cell>
          <cell r="I162" t="str">
            <v/>
          </cell>
          <cell r="J162" t="str">
            <v/>
          </cell>
          <cell r="K162" t="str">
            <v>4T34-40</v>
          </cell>
          <cell r="L162" t="str">
            <v>8BL48-250</v>
          </cell>
          <cell r="N162" t="str">
            <v>2§§16</v>
          </cell>
          <cell r="O162" t="str">
            <v>§V16</v>
          </cell>
          <cell r="Q162" t="str">
            <v>§S2</v>
          </cell>
          <cell r="R162" t="str">
            <v>2CR</v>
          </cell>
          <cell r="S162" t="str">
            <v>R1T-2</v>
          </cell>
          <cell r="U162" t="str">
            <v>02</v>
          </cell>
        </row>
        <row r="163">
          <cell r="B163" t="str">
            <v>N513-38C</v>
          </cell>
          <cell r="C163" t="str">
            <v>NÐo gãc</v>
          </cell>
          <cell r="D163" t="str">
            <v>353100T</v>
          </cell>
          <cell r="E163">
            <v>42</v>
          </cell>
          <cell r="F163" t="str">
            <v>G42=35°31'00"T</v>
          </cell>
          <cell r="G163">
            <v>364</v>
          </cell>
          <cell r="H163" t="e">
            <v>#REF!</v>
          </cell>
          <cell r="I163" t="str">
            <v/>
          </cell>
          <cell r="J163" t="str">
            <v/>
          </cell>
          <cell r="K163" t="str">
            <v>3x4T40-44</v>
          </cell>
          <cell r="L163" t="str">
            <v>3x16BL64</v>
          </cell>
          <cell r="M163" t="str">
            <v>6NK30</v>
          </cell>
          <cell r="N163" t="str">
            <v>3§L7</v>
          </cell>
          <cell r="P163" t="str">
            <v>2NS1</v>
          </cell>
          <cell r="R163" t="str">
            <v>2CR</v>
          </cell>
          <cell r="S163" t="str">
            <v>R3T-4</v>
          </cell>
          <cell r="U163" t="str">
            <v>08</v>
          </cell>
        </row>
        <row r="164">
          <cell r="B164" t="str">
            <v>V51-60</v>
          </cell>
          <cell r="C164" t="str">
            <v>§ì v­ît</v>
          </cell>
          <cell r="E164" t="str">
            <v/>
          </cell>
          <cell r="F164" t="str">
            <v/>
          </cell>
          <cell r="G164">
            <v>550</v>
          </cell>
          <cell r="H164" t="e">
            <v>#REF!</v>
          </cell>
          <cell r="I164">
            <v>557.26164090473787</v>
          </cell>
          <cell r="J164">
            <v>1661</v>
          </cell>
          <cell r="K164" t="str">
            <v>MC-3</v>
          </cell>
          <cell r="L164" t="str">
            <v>16BL72</v>
          </cell>
          <cell r="N164" t="str">
            <v>2§KV16</v>
          </cell>
          <cell r="O164" t="str">
            <v>§VV21</v>
          </cell>
          <cell r="Q164" t="str">
            <v>§S1</v>
          </cell>
          <cell r="R164" t="str">
            <v>3CR</v>
          </cell>
          <cell r="S164" t="str">
            <v>R1T-4</v>
          </cell>
          <cell r="U164">
            <v>18</v>
          </cell>
        </row>
        <row r="165">
          <cell r="B165" t="str">
            <v>V51-60</v>
          </cell>
          <cell r="C165" t="str">
            <v>§ì v­ît</v>
          </cell>
          <cell r="E165" t="str">
            <v/>
          </cell>
          <cell r="F165" t="str">
            <v/>
          </cell>
          <cell r="G165">
            <v>600</v>
          </cell>
          <cell r="H165" t="e">
            <v>#REF!</v>
          </cell>
          <cell r="I165" t="str">
            <v/>
          </cell>
          <cell r="J165" t="str">
            <v/>
          </cell>
          <cell r="K165" t="str">
            <v>MC-3</v>
          </cell>
          <cell r="L165" t="str">
            <v>16BL72</v>
          </cell>
          <cell r="N165" t="str">
            <v>2§KV16</v>
          </cell>
          <cell r="O165" t="str">
            <v>§VV21</v>
          </cell>
          <cell r="Q165" t="str">
            <v>§S1</v>
          </cell>
          <cell r="R165" t="str">
            <v>3CR</v>
          </cell>
          <cell r="S165" t="str">
            <v>R1T-4</v>
          </cell>
          <cell r="U165">
            <v>18</v>
          </cell>
        </row>
        <row r="166">
          <cell r="B166" t="str">
            <v>N513-34C</v>
          </cell>
          <cell r="C166" t="str">
            <v>NÐo h·m</v>
          </cell>
          <cell r="E166" t="str">
            <v/>
          </cell>
          <cell r="F166" t="str">
            <v/>
          </cell>
          <cell r="G166">
            <v>511</v>
          </cell>
          <cell r="H166" t="e">
            <v>#REF!</v>
          </cell>
          <cell r="I166" t="str">
            <v/>
          </cell>
          <cell r="J166" t="str">
            <v/>
          </cell>
          <cell r="K166" t="str">
            <v>3x4T40-48</v>
          </cell>
          <cell r="L166" t="str">
            <v>3x16BL64</v>
          </cell>
          <cell r="M166" t="str">
            <v>6NK30</v>
          </cell>
          <cell r="N166" t="str">
            <v>6§L7</v>
          </cell>
          <cell r="P166" t="str">
            <v>2NS1</v>
          </cell>
          <cell r="R166" t="str">
            <v>2CR</v>
          </cell>
          <cell r="S166" t="str">
            <v>R3T-4</v>
          </cell>
          <cell r="U166" t="str">
            <v>08</v>
          </cell>
        </row>
        <row r="167">
          <cell r="B167" t="str">
            <v>N513-34C</v>
          </cell>
          <cell r="C167" t="str">
            <v>NÐo gãc</v>
          </cell>
          <cell r="D167" t="str">
            <v>460400F</v>
          </cell>
          <cell r="E167">
            <v>43</v>
          </cell>
          <cell r="F167" t="str">
            <v>G43=46°04'00"F</v>
          </cell>
          <cell r="G167">
            <v>340</v>
          </cell>
          <cell r="H167" t="e">
            <v>#REF!</v>
          </cell>
          <cell r="I167">
            <v>340</v>
          </cell>
          <cell r="J167">
            <v>340</v>
          </cell>
          <cell r="K167" t="str">
            <v>3x4T40-48</v>
          </cell>
          <cell r="L167" t="str">
            <v>3x16BL64</v>
          </cell>
          <cell r="M167" t="str">
            <v>6NK30</v>
          </cell>
          <cell r="N167" t="str">
            <v>3§L7</v>
          </cell>
          <cell r="P167" t="str">
            <v>NS1</v>
          </cell>
          <cell r="Q167" t="str">
            <v>NS2</v>
          </cell>
          <cell r="R167" t="str">
            <v>2CR</v>
          </cell>
          <cell r="S167" t="str">
            <v>R3T-2</v>
          </cell>
          <cell r="U167" t="str">
            <v>08</v>
          </cell>
        </row>
        <row r="168">
          <cell r="B168" t="str">
            <v>§51-38B</v>
          </cell>
          <cell r="C168" t="str">
            <v>§ì th¼ng</v>
          </cell>
          <cell r="E168" t="str">
            <v/>
          </cell>
          <cell r="F168" t="str">
            <v/>
          </cell>
          <cell r="G168">
            <v>415</v>
          </cell>
          <cell r="H168" t="e">
            <v>#REF!</v>
          </cell>
          <cell r="I168">
            <v>427.57875479178779</v>
          </cell>
          <cell r="J168">
            <v>2130</v>
          </cell>
          <cell r="K168" t="str">
            <v>4T34-42</v>
          </cell>
          <cell r="L168" t="str">
            <v>8BL48-250</v>
          </cell>
          <cell r="N168" t="str">
            <v>2§§16</v>
          </cell>
          <cell r="O168" t="str">
            <v>§V16</v>
          </cell>
          <cell r="Q168" t="str">
            <v>§S2</v>
          </cell>
          <cell r="R168" t="str">
            <v>2CR</v>
          </cell>
          <cell r="S168" t="str">
            <v>R1T-2</v>
          </cell>
          <cell r="U168" t="str">
            <v>02</v>
          </cell>
        </row>
        <row r="169">
          <cell r="B169" t="str">
            <v>§51-34B</v>
          </cell>
          <cell r="C169" t="str">
            <v>§ì th¼ng</v>
          </cell>
          <cell r="E169" t="str">
            <v/>
          </cell>
          <cell r="F169" t="str">
            <v/>
          </cell>
          <cell r="G169">
            <v>435</v>
          </cell>
          <cell r="H169" t="e">
            <v>#REF!</v>
          </cell>
          <cell r="I169" t="str">
            <v/>
          </cell>
          <cell r="J169" t="str">
            <v/>
          </cell>
          <cell r="K169" t="str">
            <v>4T34-40</v>
          </cell>
          <cell r="L169" t="str">
            <v>8BL48-250</v>
          </cell>
          <cell r="N169" t="str">
            <v>2§§16</v>
          </cell>
          <cell r="O169" t="str">
            <v>§V16</v>
          </cell>
          <cell r="Q169" t="str">
            <v>§S2</v>
          </cell>
          <cell r="R169" t="str">
            <v>2CR</v>
          </cell>
          <cell r="S169" t="str">
            <v>R1T-2</v>
          </cell>
          <cell r="U169" t="str">
            <v>02</v>
          </cell>
        </row>
        <row r="170">
          <cell r="B170" t="str">
            <v>§51-42B</v>
          </cell>
          <cell r="C170" t="str">
            <v>§ì th¼ng</v>
          </cell>
          <cell r="E170" t="str">
            <v/>
          </cell>
          <cell r="F170" t="str">
            <v/>
          </cell>
          <cell r="G170">
            <v>450</v>
          </cell>
          <cell r="H170" t="e">
            <v>#REF!</v>
          </cell>
          <cell r="I170" t="str">
            <v/>
          </cell>
          <cell r="J170" t="str">
            <v/>
          </cell>
          <cell r="K170" t="str">
            <v>4T34-40</v>
          </cell>
          <cell r="L170" t="str">
            <v>8BL48-250</v>
          </cell>
          <cell r="N170" t="str">
            <v>2§§16</v>
          </cell>
          <cell r="O170" t="str">
            <v>§V16</v>
          </cell>
          <cell r="Q170" t="str">
            <v>§S2</v>
          </cell>
          <cell r="R170" t="str">
            <v>2CR</v>
          </cell>
          <cell r="S170" t="str">
            <v>R1T-2</v>
          </cell>
          <cell r="U170" t="str">
            <v>02</v>
          </cell>
        </row>
        <row r="171">
          <cell r="B171" t="str">
            <v>§51-42B</v>
          </cell>
          <cell r="C171" t="str">
            <v>§ì th¼ng</v>
          </cell>
          <cell r="E171" t="str">
            <v/>
          </cell>
          <cell r="F171" t="str">
            <v/>
          </cell>
          <cell r="G171">
            <v>440</v>
          </cell>
          <cell r="H171" t="e">
            <v>#REF!</v>
          </cell>
          <cell r="I171" t="str">
            <v/>
          </cell>
          <cell r="J171" t="str">
            <v/>
          </cell>
          <cell r="K171" t="str">
            <v>4T34-40</v>
          </cell>
          <cell r="L171" t="str">
            <v>8BL48-250</v>
          </cell>
          <cell r="N171" t="str">
            <v>2§§16</v>
          </cell>
          <cell r="O171" t="str">
            <v>§V16</v>
          </cell>
          <cell r="Q171" t="str">
            <v>§S2</v>
          </cell>
          <cell r="R171" t="str">
            <v>2CR</v>
          </cell>
          <cell r="S171" t="str">
            <v>R1T-2</v>
          </cell>
          <cell r="U171" t="str">
            <v>02</v>
          </cell>
        </row>
        <row r="172">
          <cell r="B172" t="str">
            <v>N513-34A</v>
          </cell>
          <cell r="C172" t="str">
            <v>NÐo gãc</v>
          </cell>
          <cell r="D172" t="str">
            <v>102400T</v>
          </cell>
          <cell r="E172">
            <v>44</v>
          </cell>
          <cell r="F172" t="str">
            <v>G44=10°24'00"T</v>
          </cell>
          <cell r="G172">
            <v>390</v>
          </cell>
          <cell r="H172" t="e">
            <v>#REF!</v>
          </cell>
          <cell r="I172" t="str">
            <v/>
          </cell>
          <cell r="J172" t="str">
            <v/>
          </cell>
          <cell r="K172" t="str">
            <v>3x4T38-36</v>
          </cell>
          <cell r="L172" t="str">
            <v>3x8BL48-250</v>
          </cell>
          <cell r="M172" t="str">
            <v>6NK30</v>
          </cell>
          <cell r="N172" t="str">
            <v>6§L7</v>
          </cell>
          <cell r="P172" t="str">
            <v>NS1</v>
          </cell>
          <cell r="Q172" t="str">
            <v>NS2</v>
          </cell>
          <cell r="R172" t="str">
            <v>2CR</v>
          </cell>
          <cell r="S172" t="str">
            <v>R3T-2</v>
          </cell>
          <cell r="U172" t="str">
            <v>08</v>
          </cell>
        </row>
        <row r="173">
          <cell r="B173" t="str">
            <v>§51-28B</v>
          </cell>
          <cell r="C173" t="str">
            <v>§ì th¼ng</v>
          </cell>
          <cell r="E173" t="str">
            <v/>
          </cell>
          <cell r="F173" t="str">
            <v/>
          </cell>
          <cell r="G173">
            <v>350</v>
          </cell>
          <cell r="H173" t="e">
            <v>#REF!</v>
          </cell>
          <cell r="I173">
            <v>315.32383401949158</v>
          </cell>
          <cell r="J173">
            <v>931</v>
          </cell>
          <cell r="K173" t="str">
            <v>4T34-32</v>
          </cell>
          <cell r="L173" t="str">
            <v>8BL48-250</v>
          </cell>
          <cell r="N173" t="str">
            <v>2§§16</v>
          </cell>
          <cell r="O173" t="str">
            <v>§V16</v>
          </cell>
          <cell r="Q173" t="str">
            <v>§S2</v>
          </cell>
          <cell r="R173" t="str">
            <v>2CR</v>
          </cell>
          <cell r="S173" t="str">
            <v>R1T-2</v>
          </cell>
          <cell r="U173" t="str">
            <v>02</v>
          </cell>
        </row>
        <row r="174">
          <cell r="B174" t="str">
            <v>§51-28B</v>
          </cell>
          <cell r="C174" t="str">
            <v>§ì th¼ng</v>
          </cell>
          <cell r="E174" t="str">
            <v/>
          </cell>
          <cell r="F174" t="str">
            <v/>
          </cell>
          <cell r="G174">
            <v>310</v>
          </cell>
          <cell r="H174" t="e">
            <v>#REF!</v>
          </cell>
          <cell r="I174" t="str">
            <v/>
          </cell>
          <cell r="J174" t="str">
            <v/>
          </cell>
          <cell r="K174" t="str">
            <v>4T34-32</v>
          </cell>
          <cell r="L174" t="str">
            <v>8BL48-250</v>
          </cell>
          <cell r="N174" t="str">
            <v>2§§16</v>
          </cell>
          <cell r="O174" t="str">
            <v>§V16</v>
          </cell>
          <cell r="Q174" t="str">
            <v>§S2</v>
          </cell>
          <cell r="R174" t="str">
            <v>2CR</v>
          </cell>
          <cell r="S174" t="str">
            <v>R1T-2</v>
          </cell>
          <cell r="U174" t="str">
            <v>02</v>
          </cell>
        </row>
        <row r="175">
          <cell r="B175" t="str">
            <v>N513-28A</v>
          </cell>
          <cell r="C175" t="str">
            <v>NÐo gãc</v>
          </cell>
          <cell r="D175" t="str">
            <v>063504F</v>
          </cell>
          <cell r="E175">
            <v>45</v>
          </cell>
          <cell r="F175" t="str">
            <v>G45=06°35'04"F</v>
          </cell>
          <cell r="G175">
            <v>271</v>
          </cell>
          <cell r="H175" t="e">
            <v>#REF!</v>
          </cell>
          <cell r="I175" t="str">
            <v/>
          </cell>
          <cell r="J175" t="str">
            <v/>
          </cell>
          <cell r="K175" t="str">
            <v>3x4T38-36</v>
          </cell>
          <cell r="L175" t="str">
            <v>3x8BL48-250</v>
          </cell>
          <cell r="M175" t="str">
            <v>6NK30</v>
          </cell>
          <cell r="N175" t="str">
            <v>6§L7</v>
          </cell>
          <cell r="P175" t="str">
            <v>NS1</v>
          </cell>
          <cell r="Q175" t="str">
            <v>NS2</v>
          </cell>
          <cell r="R175" t="str">
            <v>2CR</v>
          </cell>
          <cell r="S175" t="str">
            <v>R3T-2</v>
          </cell>
          <cell r="U175" t="str">
            <v>08</v>
          </cell>
        </row>
        <row r="176">
          <cell r="B176" t="str">
            <v>§51-34B</v>
          </cell>
          <cell r="C176" t="str">
            <v>§ì th¼ng</v>
          </cell>
          <cell r="E176" t="str">
            <v/>
          </cell>
          <cell r="F176" t="str">
            <v/>
          </cell>
          <cell r="G176">
            <v>300</v>
          </cell>
          <cell r="H176" t="e">
            <v>#REF!</v>
          </cell>
          <cell r="I176">
            <v>339.80177854841082</v>
          </cell>
          <cell r="J176">
            <v>1351</v>
          </cell>
          <cell r="K176" t="str">
            <v>4T34-36</v>
          </cell>
          <cell r="L176" t="str">
            <v>8BL48-250</v>
          </cell>
          <cell r="N176" t="str">
            <v>2§§16</v>
          </cell>
          <cell r="O176" t="str">
            <v>§V16</v>
          </cell>
          <cell r="Q176" t="str">
            <v>§S2</v>
          </cell>
          <cell r="R176" t="str">
            <v>2CR</v>
          </cell>
          <cell r="S176" t="str">
            <v>R1T-2</v>
          </cell>
          <cell r="U176" t="str">
            <v>02</v>
          </cell>
        </row>
        <row r="177">
          <cell r="B177" t="str">
            <v>§51-38B</v>
          </cell>
          <cell r="C177" t="str">
            <v>§ì th¼ng</v>
          </cell>
          <cell r="E177" t="str">
            <v/>
          </cell>
          <cell r="F177" t="str">
            <v/>
          </cell>
          <cell r="G177">
            <v>350</v>
          </cell>
          <cell r="H177" t="e">
            <v>#REF!</v>
          </cell>
          <cell r="I177" t="str">
            <v/>
          </cell>
          <cell r="J177" t="str">
            <v/>
          </cell>
          <cell r="K177" t="str">
            <v>4T34-38</v>
          </cell>
          <cell r="L177" t="str">
            <v>8BL48-250</v>
          </cell>
          <cell r="N177" t="str">
            <v>2§§16</v>
          </cell>
          <cell r="O177" t="str">
            <v>§V16</v>
          </cell>
          <cell r="Q177" t="str">
            <v>§S2</v>
          </cell>
          <cell r="R177" t="str">
            <v>2CR</v>
          </cell>
          <cell r="S177" t="str">
            <v>R1T-2</v>
          </cell>
          <cell r="U177" t="str">
            <v>02</v>
          </cell>
        </row>
        <row r="178">
          <cell r="B178" t="str">
            <v>§51-38B</v>
          </cell>
          <cell r="C178" t="str">
            <v>§ì th¼ng</v>
          </cell>
          <cell r="E178" t="str">
            <v/>
          </cell>
          <cell r="F178" t="str">
            <v/>
          </cell>
          <cell r="G178">
            <v>350</v>
          </cell>
          <cell r="H178" t="e">
            <v>#REF!</v>
          </cell>
          <cell r="I178" t="str">
            <v/>
          </cell>
          <cell r="J178" t="str">
            <v/>
          </cell>
          <cell r="K178" t="str">
            <v>4T34-38</v>
          </cell>
          <cell r="L178" t="str">
            <v>8BL48-250</v>
          </cell>
          <cell r="N178" t="str">
            <v>2§§16</v>
          </cell>
          <cell r="O178" t="str">
            <v>§V16</v>
          </cell>
          <cell r="Q178" t="str">
            <v>§S2</v>
          </cell>
          <cell r="R178" t="str">
            <v>2CR</v>
          </cell>
          <cell r="S178" t="str">
            <v>R1T-2</v>
          </cell>
          <cell r="U178" t="str">
            <v>02</v>
          </cell>
        </row>
        <row r="179">
          <cell r="B179" t="str">
            <v>N513-34A</v>
          </cell>
          <cell r="C179" t="str">
            <v>NÐo gãc</v>
          </cell>
          <cell r="D179" t="str">
            <v>123148T</v>
          </cell>
          <cell r="E179">
            <v>46</v>
          </cell>
          <cell r="F179" t="str">
            <v>G46=12°31'48"T</v>
          </cell>
          <cell r="G179">
            <v>351</v>
          </cell>
          <cell r="H179" t="e">
            <v>#REF!</v>
          </cell>
          <cell r="I179" t="str">
            <v/>
          </cell>
          <cell r="J179" t="str">
            <v/>
          </cell>
          <cell r="K179" t="str">
            <v>3x4T38-36</v>
          </cell>
          <cell r="L179" t="str">
            <v>3x8BL48-250</v>
          </cell>
          <cell r="M179" t="str">
            <v>6NK30</v>
          </cell>
          <cell r="N179" t="str">
            <v>6§L7</v>
          </cell>
          <cell r="P179" t="str">
            <v>NS1</v>
          </cell>
          <cell r="Q179" t="str">
            <v>NS2</v>
          </cell>
          <cell r="R179" t="str">
            <v>2CR</v>
          </cell>
          <cell r="S179" t="str">
            <v>R3T-2</v>
          </cell>
          <cell r="U179" t="str">
            <v>08</v>
          </cell>
        </row>
        <row r="180">
          <cell r="B180" t="str">
            <v>§51-38C</v>
          </cell>
          <cell r="C180" t="str">
            <v>§ì th¼ng</v>
          </cell>
          <cell r="E180" t="str">
            <v/>
          </cell>
          <cell r="F180" t="str">
            <v/>
          </cell>
          <cell r="G180">
            <v>424</v>
          </cell>
          <cell r="H180" t="e">
            <v>#REF!</v>
          </cell>
          <cell r="I180">
            <v>412.12690432062391</v>
          </cell>
          <cell r="J180">
            <v>2416</v>
          </cell>
          <cell r="K180" t="str">
            <v>4T34-34</v>
          </cell>
          <cell r="L180" t="str">
            <v>8BL56-250</v>
          </cell>
          <cell r="N180" t="str">
            <v>2§§16</v>
          </cell>
          <cell r="O180" t="str">
            <v>§V16</v>
          </cell>
          <cell r="Q180" t="str">
            <v>§S2</v>
          </cell>
          <cell r="R180" t="str">
            <v>2CR</v>
          </cell>
          <cell r="S180" t="str">
            <v>R1T-2</v>
          </cell>
          <cell r="U180" t="str">
            <v>02</v>
          </cell>
        </row>
        <row r="181">
          <cell r="B181" t="str">
            <v>§51-38C</v>
          </cell>
          <cell r="C181" t="str">
            <v>§ì th¼ng</v>
          </cell>
          <cell r="E181" t="str">
            <v/>
          </cell>
          <cell r="F181" t="str">
            <v/>
          </cell>
          <cell r="G181">
            <v>482</v>
          </cell>
          <cell r="H181" t="e">
            <v>#REF!</v>
          </cell>
          <cell r="I181" t="str">
            <v/>
          </cell>
          <cell r="J181" t="str">
            <v/>
          </cell>
          <cell r="K181" t="str">
            <v>4T34-36</v>
          </cell>
          <cell r="L181" t="str">
            <v>8BL56-250</v>
          </cell>
          <cell r="N181" t="str">
            <v>2§§16</v>
          </cell>
          <cell r="O181" t="str">
            <v>§V16</v>
          </cell>
          <cell r="Q181" t="str">
            <v>§S2</v>
          </cell>
          <cell r="R181" t="str">
            <v>2CR</v>
          </cell>
          <cell r="S181" t="str">
            <v>R1T-2</v>
          </cell>
          <cell r="U181" t="str">
            <v>02</v>
          </cell>
        </row>
        <row r="182">
          <cell r="B182" t="str">
            <v>§51-38B</v>
          </cell>
          <cell r="C182" t="str">
            <v>§ì th¼ng</v>
          </cell>
          <cell r="E182" t="str">
            <v/>
          </cell>
          <cell r="F182" t="str">
            <v/>
          </cell>
          <cell r="G182">
            <v>433</v>
          </cell>
          <cell r="H182" t="e">
            <v>#REF!</v>
          </cell>
          <cell r="I182" t="str">
            <v/>
          </cell>
          <cell r="J182" t="str">
            <v/>
          </cell>
          <cell r="K182" t="str">
            <v>4T34-36</v>
          </cell>
          <cell r="L182" t="str">
            <v>8BL48-250</v>
          </cell>
          <cell r="N182" t="str">
            <v>2§§16</v>
          </cell>
          <cell r="O182" t="str">
            <v>§V16</v>
          </cell>
          <cell r="Q182" t="str">
            <v>§S2</v>
          </cell>
          <cell r="R182" t="str">
            <v>2CR</v>
          </cell>
          <cell r="S182" t="str">
            <v>R1T-2</v>
          </cell>
          <cell r="U182" t="str">
            <v>02</v>
          </cell>
        </row>
        <row r="183">
          <cell r="B183" t="str">
            <v>§51-34B</v>
          </cell>
          <cell r="C183" t="str">
            <v>§ì th¼ng</v>
          </cell>
          <cell r="E183" t="str">
            <v/>
          </cell>
          <cell r="F183" t="str">
            <v/>
          </cell>
          <cell r="G183">
            <v>395</v>
          </cell>
          <cell r="H183" t="e">
            <v>#REF!</v>
          </cell>
          <cell r="I183" t="str">
            <v/>
          </cell>
          <cell r="J183" t="str">
            <v/>
          </cell>
          <cell r="K183" t="str">
            <v>4T34-34</v>
          </cell>
          <cell r="L183" t="str">
            <v>8BL48-250</v>
          </cell>
          <cell r="N183" t="str">
            <v>2§§16</v>
          </cell>
          <cell r="O183" t="str">
            <v>§V16</v>
          </cell>
          <cell r="Q183" t="str">
            <v>§S2</v>
          </cell>
          <cell r="R183" t="str">
            <v>2CR</v>
          </cell>
          <cell r="S183" t="str">
            <v>R1T-2</v>
          </cell>
          <cell r="U183" t="str">
            <v>02</v>
          </cell>
        </row>
        <row r="184">
          <cell r="B184" t="str">
            <v>§51-34B</v>
          </cell>
          <cell r="C184" t="str">
            <v>§ì th¼ng</v>
          </cell>
          <cell r="E184" t="str">
            <v/>
          </cell>
          <cell r="F184" t="str">
            <v/>
          </cell>
          <cell r="G184">
            <v>345</v>
          </cell>
          <cell r="H184" t="e">
            <v>#REF!</v>
          </cell>
          <cell r="I184" t="str">
            <v/>
          </cell>
          <cell r="J184" t="str">
            <v/>
          </cell>
          <cell r="K184" t="str">
            <v>4T34-34</v>
          </cell>
          <cell r="L184" t="str">
            <v>8BL48-250</v>
          </cell>
          <cell r="N184" t="str">
            <v>2§§16</v>
          </cell>
          <cell r="O184" t="str">
            <v>§V16</v>
          </cell>
          <cell r="Q184" t="str">
            <v>§S2</v>
          </cell>
          <cell r="R184" t="str">
            <v>2CR</v>
          </cell>
          <cell r="S184" t="str">
            <v>R1T-2</v>
          </cell>
          <cell r="U184" t="str">
            <v>02</v>
          </cell>
        </row>
        <row r="185">
          <cell r="B185" t="str">
            <v>N513-28B</v>
          </cell>
          <cell r="C185" t="str">
            <v>NÐo gãc</v>
          </cell>
          <cell r="D185" t="str">
            <v>264730F</v>
          </cell>
          <cell r="E185">
            <v>47</v>
          </cell>
          <cell r="F185" t="str">
            <v>G47=26°47'30"F</v>
          </cell>
          <cell r="G185">
            <v>337</v>
          </cell>
          <cell r="H185" t="e">
            <v>#REF!</v>
          </cell>
          <cell r="I185" t="str">
            <v/>
          </cell>
          <cell r="J185" t="str">
            <v/>
          </cell>
          <cell r="K185" t="str">
            <v>3x4T38-38</v>
          </cell>
          <cell r="L185" t="str">
            <v>3x8BL56-250</v>
          </cell>
          <cell r="M185" t="str">
            <v>6NK30</v>
          </cell>
          <cell r="N185" t="str">
            <v>3§L7</v>
          </cell>
          <cell r="P185" t="str">
            <v>NS1</v>
          </cell>
          <cell r="Q185" t="str">
            <v>NS2</v>
          </cell>
          <cell r="R185" t="str">
            <v>2CR</v>
          </cell>
          <cell r="S185" t="str">
            <v>R3T-2</v>
          </cell>
          <cell r="U185" t="str">
            <v>08</v>
          </cell>
        </row>
        <row r="186">
          <cell r="B186" t="str">
            <v>§51-38B</v>
          </cell>
          <cell r="C186" t="str">
            <v>§ì th¼ng</v>
          </cell>
          <cell r="E186" t="str">
            <v/>
          </cell>
          <cell r="F186" t="str">
            <v/>
          </cell>
          <cell r="G186">
            <v>395</v>
          </cell>
          <cell r="H186" t="e">
            <v>#REF!</v>
          </cell>
          <cell r="I186">
            <v>457.93705604459137</v>
          </cell>
          <cell r="J186">
            <v>2721</v>
          </cell>
          <cell r="K186" t="str">
            <v>4T34-36</v>
          </cell>
          <cell r="L186" t="str">
            <v>8BL48-250</v>
          </cell>
          <cell r="N186" t="str">
            <v>2§§16</v>
          </cell>
          <cell r="O186" t="str">
            <v>§V16</v>
          </cell>
          <cell r="Q186" t="str">
            <v>§S2</v>
          </cell>
          <cell r="R186" t="str">
            <v>2CR</v>
          </cell>
          <cell r="S186" t="str">
            <v>R1T-2</v>
          </cell>
          <cell r="U186" t="str">
            <v>02</v>
          </cell>
        </row>
        <row r="187">
          <cell r="B187" t="str">
            <v>§51-38C</v>
          </cell>
          <cell r="C187" t="str">
            <v>§ì th¼ng</v>
          </cell>
          <cell r="E187" t="str">
            <v/>
          </cell>
          <cell r="F187" t="str">
            <v/>
          </cell>
          <cell r="G187">
            <v>460</v>
          </cell>
          <cell r="H187" t="e">
            <v>#REF!</v>
          </cell>
          <cell r="I187" t="str">
            <v/>
          </cell>
          <cell r="J187" t="str">
            <v/>
          </cell>
          <cell r="K187" t="str">
            <v>4T34-36</v>
          </cell>
          <cell r="L187" t="str">
            <v>8BL56-250</v>
          </cell>
          <cell r="N187" t="str">
            <v>2§§16</v>
          </cell>
          <cell r="O187" t="str">
            <v>§V16</v>
          </cell>
          <cell r="Q187" t="str">
            <v>§S2</v>
          </cell>
          <cell r="R187" t="str">
            <v>2CR</v>
          </cell>
          <cell r="S187" t="str">
            <v>R1T-2</v>
          </cell>
          <cell r="U187" t="str">
            <v>02</v>
          </cell>
        </row>
        <row r="188">
          <cell r="B188" t="str">
            <v>§51-38C</v>
          </cell>
          <cell r="C188" t="str">
            <v>§ì th¼ng</v>
          </cell>
          <cell r="E188" t="str">
            <v/>
          </cell>
          <cell r="F188" t="str">
            <v/>
          </cell>
          <cell r="G188">
            <v>470</v>
          </cell>
          <cell r="H188" t="e">
            <v>#REF!</v>
          </cell>
          <cell r="I188" t="str">
            <v/>
          </cell>
          <cell r="J188" t="str">
            <v/>
          </cell>
          <cell r="K188" t="str">
            <v>4T34-36</v>
          </cell>
          <cell r="L188" t="str">
            <v>8BL56-250</v>
          </cell>
          <cell r="N188" t="str">
            <v>2§§16</v>
          </cell>
          <cell r="O188" t="str">
            <v>§V16</v>
          </cell>
          <cell r="Q188" t="str">
            <v>§S2</v>
          </cell>
          <cell r="R188" t="str">
            <v>2CR</v>
          </cell>
          <cell r="S188" t="str">
            <v>R1T-2</v>
          </cell>
          <cell r="U188" t="str">
            <v>02</v>
          </cell>
        </row>
        <row r="189">
          <cell r="B189" t="str">
            <v>§51-42C</v>
          </cell>
          <cell r="C189" t="str">
            <v>§ì th¼ng</v>
          </cell>
          <cell r="E189" t="str">
            <v/>
          </cell>
          <cell r="F189" t="str">
            <v/>
          </cell>
          <cell r="G189">
            <v>445</v>
          </cell>
          <cell r="H189" t="e">
            <v>#REF!</v>
          </cell>
          <cell r="I189" t="str">
            <v/>
          </cell>
          <cell r="J189" t="str">
            <v/>
          </cell>
          <cell r="K189" t="str">
            <v>4T34-38</v>
          </cell>
          <cell r="L189" t="str">
            <v>8BL56-250</v>
          </cell>
          <cell r="N189" t="str">
            <v>2§§16</v>
          </cell>
          <cell r="O189" t="str">
            <v>§V16</v>
          </cell>
          <cell r="Q189" t="str">
            <v>§S2</v>
          </cell>
          <cell r="R189" t="str">
            <v>2CR</v>
          </cell>
          <cell r="S189" t="str">
            <v>R1T-2</v>
          </cell>
          <cell r="U189" t="str">
            <v>02</v>
          </cell>
        </row>
        <row r="190">
          <cell r="B190" t="str">
            <v>§51-42C</v>
          </cell>
          <cell r="C190" t="str">
            <v>§ì th¼ng</v>
          </cell>
          <cell r="E190" t="str">
            <v/>
          </cell>
          <cell r="F190" t="str">
            <v/>
          </cell>
          <cell r="G190">
            <v>516</v>
          </cell>
          <cell r="H190" t="e">
            <v>#REF!</v>
          </cell>
          <cell r="I190" t="str">
            <v/>
          </cell>
          <cell r="J190" t="str">
            <v/>
          </cell>
          <cell r="K190" t="str">
            <v>4T34-38</v>
          </cell>
          <cell r="L190" t="str">
            <v>8BL56-250</v>
          </cell>
          <cell r="N190" t="str">
            <v>2§§16</v>
          </cell>
          <cell r="O190" t="str">
            <v>§V16</v>
          </cell>
          <cell r="Q190" t="str">
            <v>§S2</v>
          </cell>
          <cell r="R190" t="str">
            <v>2CR</v>
          </cell>
          <cell r="S190" t="str">
            <v>R1T-2</v>
          </cell>
          <cell r="U190" t="str">
            <v>02</v>
          </cell>
        </row>
        <row r="191">
          <cell r="B191" t="str">
            <v>N513-30B</v>
          </cell>
          <cell r="C191" t="str">
            <v>NÐo gãc</v>
          </cell>
          <cell r="D191" t="str">
            <v>331654F</v>
          </cell>
          <cell r="E191">
            <v>48</v>
          </cell>
          <cell r="F191" t="str">
            <v>G48=33°16'54"F</v>
          </cell>
          <cell r="G191">
            <v>435</v>
          </cell>
          <cell r="H191" t="e">
            <v>#REF!</v>
          </cell>
          <cell r="I191" t="str">
            <v/>
          </cell>
          <cell r="J191" t="str">
            <v/>
          </cell>
          <cell r="K191" t="str">
            <v>3x4T38-40</v>
          </cell>
          <cell r="L191" t="str">
            <v>3x8BL56-250</v>
          </cell>
          <cell r="M191" t="str">
            <v>6NK30</v>
          </cell>
          <cell r="N191" t="str">
            <v>3§L7</v>
          </cell>
          <cell r="P191" t="str">
            <v>2NS1</v>
          </cell>
          <cell r="R191" t="str">
            <v>2CR</v>
          </cell>
          <cell r="S191" t="str">
            <v>R3T-2</v>
          </cell>
          <cell r="U191" t="str">
            <v>08</v>
          </cell>
        </row>
        <row r="192">
          <cell r="B192" t="str">
            <v>§51-38B</v>
          </cell>
          <cell r="C192" t="str">
            <v>§ì th¼ng</v>
          </cell>
          <cell r="E192" t="str">
            <v/>
          </cell>
          <cell r="F192" t="str">
            <v/>
          </cell>
          <cell r="G192">
            <v>395</v>
          </cell>
          <cell r="H192" t="e">
            <v>#REF!</v>
          </cell>
          <cell r="I192">
            <v>439.43188100452915</v>
          </cell>
          <cell r="J192">
            <v>2177</v>
          </cell>
          <cell r="K192" t="str">
            <v>4T34-34</v>
          </cell>
          <cell r="L192" t="str">
            <v>8BL48-250</v>
          </cell>
          <cell r="N192" t="str">
            <v>2§§16</v>
          </cell>
          <cell r="O192" t="str">
            <v>§V16</v>
          </cell>
          <cell r="Q192" t="str">
            <v>§S1</v>
          </cell>
          <cell r="R192" t="str">
            <v>2CR</v>
          </cell>
          <cell r="S192" t="str">
            <v>R1T-2</v>
          </cell>
          <cell r="U192" t="str">
            <v>02</v>
          </cell>
        </row>
        <row r="193">
          <cell r="B193" t="str">
            <v>§51-42C</v>
          </cell>
          <cell r="C193" t="str">
            <v>§ì th¼ng</v>
          </cell>
          <cell r="E193" t="str">
            <v/>
          </cell>
          <cell r="F193" t="str">
            <v/>
          </cell>
          <cell r="G193">
            <v>475</v>
          </cell>
          <cell r="H193" t="e">
            <v>#REF!</v>
          </cell>
          <cell r="I193" t="str">
            <v/>
          </cell>
          <cell r="J193" t="str">
            <v/>
          </cell>
          <cell r="K193" t="str">
            <v>4T34-40</v>
          </cell>
          <cell r="L193" t="str">
            <v>8BL56-250</v>
          </cell>
          <cell r="N193" t="str">
            <v>2§§16</v>
          </cell>
          <cell r="O193" t="str">
            <v>§V16</v>
          </cell>
          <cell r="Q193" t="str">
            <v>§S1</v>
          </cell>
          <cell r="R193" t="str">
            <v>2CR</v>
          </cell>
          <cell r="S193" t="str">
            <v>R1T-2</v>
          </cell>
          <cell r="U193" t="str">
            <v>02</v>
          </cell>
        </row>
        <row r="194">
          <cell r="B194" t="str">
            <v>§51-38C</v>
          </cell>
          <cell r="C194" t="str">
            <v>§ì th¼ng</v>
          </cell>
          <cell r="E194" t="str">
            <v/>
          </cell>
          <cell r="F194" t="str">
            <v/>
          </cell>
          <cell r="G194">
            <v>470</v>
          </cell>
          <cell r="H194" t="e">
            <v>#REF!</v>
          </cell>
          <cell r="I194" t="str">
            <v/>
          </cell>
          <cell r="J194" t="str">
            <v/>
          </cell>
          <cell r="K194" t="str">
            <v>4T34-38</v>
          </cell>
          <cell r="L194" t="str">
            <v>8BL56-250</v>
          </cell>
          <cell r="N194" t="str">
            <v>2§§16</v>
          </cell>
          <cell r="O194" t="str">
            <v>§V16</v>
          </cell>
          <cell r="Q194" t="str">
            <v>§S1</v>
          </cell>
          <cell r="R194" t="str">
            <v>2CR</v>
          </cell>
          <cell r="S194" t="str">
            <v>R1T-2</v>
          </cell>
          <cell r="U194" t="str">
            <v>02</v>
          </cell>
        </row>
        <row r="195">
          <cell r="B195" t="str">
            <v>§51-38B</v>
          </cell>
          <cell r="C195" t="str">
            <v>§ì th¼ng</v>
          </cell>
          <cell r="E195" t="str">
            <v/>
          </cell>
          <cell r="F195" t="str">
            <v/>
          </cell>
          <cell r="G195">
            <v>440</v>
          </cell>
          <cell r="H195" t="e">
            <v>#REF!</v>
          </cell>
          <cell r="I195" t="str">
            <v/>
          </cell>
          <cell r="J195" t="str">
            <v/>
          </cell>
          <cell r="K195" t="str">
            <v>4T34-38</v>
          </cell>
          <cell r="L195" t="str">
            <v>8BL48-250</v>
          </cell>
          <cell r="N195" t="str">
            <v>2§§16</v>
          </cell>
          <cell r="O195" t="str">
            <v>§V16</v>
          </cell>
          <cell r="Q195" t="str">
            <v>§S1</v>
          </cell>
          <cell r="R195" t="str">
            <v>2CR</v>
          </cell>
          <cell r="S195" t="str">
            <v>R1T-2</v>
          </cell>
          <cell r="U195" t="str">
            <v>02</v>
          </cell>
        </row>
        <row r="196">
          <cell r="B196" t="str">
            <v>N513-30B</v>
          </cell>
          <cell r="C196" t="str">
            <v>NÐo gãc</v>
          </cell>
          <cell r="D196" t="str">
            <v>445942T</v>
          </cell>
          <cell r="E196">
            <v>49</v>
          </cell>
          <cell r="F196" t="str">
            <v>G49=44°59'42"T</v>
          </cell>
          <cell r="G196">
            <v>397</v>
          </cell>
          <cell r="H196" t="e">
            <v>#REF!</v>
          </cell>
          <cell r="I196" t="str">
            <v/>
          </cell>
          <cell r="J196" t="str">
            <v/>
          </cell>
          <cell r="K196" t="str">
            <v>3x4T45-44</v>
          </cell>
          <cell r="L196" t="str">
            <v>3x8BL56-250</v>
          </cell>
          <cell r="M196" t="str">
            <v>6NK30</v>
          </cell>
          <cell r="N196" t="str">
            <v>3§L7</v>
          </cell>
          <cell r="P196" t="str">
            <v>2NS1</v>
          </cell>
          <cell r="R196" t="str">
            <v>2CR</v>
          </cell>
          <cell r="S196" t="str">
            <v>R3T-2</v>
          </cell>
          <cell r="U196" t="str">
            <v>08</v>
          </cell>
        </row>
        <row r="197">
          <cell r="B197" t="str">
            <v>§51-38B</v>
          </cell>
          <cell r="C197" t="str">
            <v>§ì th¼ng</v>
          </cell>
          <cell r="E197" t="str">
            <v/>
          </cell>
          <cell r="F197" t="str">
            <v/>
          </cell>
          <cell r="G197">
            <v>395</v>
          </cell>
          <cell r="H197" t="e">
            <v>#REF!</v>
          </cell>
          <cell r="I197">
            <v>431.50072758568638</v>
          </cell>
          <cell r="J197">
            <v>1720</v>
          </cell>
          <cell r="K197" t="str">
            <v>4T34-40</v>
          </cell>
          <cell r="L197" t="str">
            <v>8BL48-250</v>
          </cell>
          <cell r="N197" t="str">
            <v>2§§16</v>
          </cell>
          <cell r="O197" t="str">
            <v>§V16</v>
          </cell>
          <cell r="Q197" t="str">
            <v>§S1</v>
          </cell>
          <cell r="R197" t="str">
            <v>2CR</v>
          </cell>
          <cell r="S197" t="str">
            <v>R1T-2</v>
          </cell>
          <cell r="U197" t="str">
            <v>02</v>
          </cell>
        </row>
        <row r="198">
          <cell r="B198" t="str">
            <v>§51-38B</v>
          </cell>
          <cell r="C198" t="str">
            <v>§ì th¼ng</v>
          </cell>
          <cell r="E198" t="str">
            <v/>
          </cell>
          <cell r="F198" t="str">
            <v/>
          </cell>
          <cell r="G198">
            <v>435</v>
          </cell>
          <cell r="H198" t="e">
            <v>#REF!</v>
          </cell>
          <cell r="I198" t="str">
            <v/>
          </cell>
          <cell r="J198" t="str">
            <v/>
          </cell>
          <cell r="K198" t="str">
            <v>4T34-40</v>
          </cell>
          <cell r="L198" t="str">
            <v>8BL48-250</v>
          </cell>
          <cell r="N198" t="str">
            <v>2§§16</v>
          </cell>
          <cell r="O198" t="str">
            <v>§V16</v>
          </cell>
          <cell r="Q198" t="str">
            <v>§S1</v>
          </cell>
          <cell r="R198" t="str">
            <v>2CR</v>
          </cell>
          <cell r="S198" t="str">
            <v>R1T-2</v>
          </cell>
          <cell r="U198" t="str">
            <v>02</v>
          </cell>
        </row>
        <row r="199">
          <cell r="B199" t="str">
            <v>§51-38B</v>
          </cell>
          <cell r="C199" t="str">
            <v>§ì th¼ng</v>
          </cell>
          <cell r="E199" t="str">
            <v/>
          </cell>
          <cell r="F199" t="str">
            <v/>
          </cell>
          <cell r="G199">
            <v>450</v>
          </cell>
          <cell r="H199" t="e">
            <v>#REF!</v>
          </cell>
          <cell r="I199" t="str">
            <v/>
          </cell>
          <cell r="J199" t="str">
            <v/>
          </cell>
          <cell r="K199" t="str">
            <v>4T34-38</v>
          </cell>
          <cell r="L199" t="str">
            <v>8BL48-250</v>
          </cell>
          <cell r="N199" t="str">
            <v>2§§16</v>
          </cell>
          <cell r="O199" t="str">
            <v>§V16</v>
          </cell>
          <cell r="Q199" t="str">
            <v>§S1</v>
          </cell>
          <cell r="R199" t="str">
            <v>2CR</v>
          </cell>
          <cell r="S199" t="str">
            <v>R1T-2</v>
          </cell>
          <cell r="U199" t="str">
            <v>02</v>
          </cell>
        </row>
        <row r="200">
          <cell r="B200" t="str">
            <v>N513-38A</v>
          </cell>
          <cell r="C200" t="str">
            <v>NÐo gãc</v>
          </cell>
          <cell r="D200" t="str">
            <v>103100T</v>
          </cell>
          <cell r="E200">
            <v>50</v>
          </cell>
          <cell r="F200" t="str">
            <v>G50=10°31'00"T</v>
          </cell>
          <cell r="G200">
            <v>440</v>
          </cell>
          <cell r="H200" t="e">
            <v>#REF!</v>
          </cell>
          <cell r="I200" t="str">
            <v/>
          </cell>
          <cell r="J200" t="str">
            <v/>
          </cell>
          <cell r="K200" t="str">
            <v>3x4T38-36</v>
          </cell>
          <cell r="L200" t="str">
            <v>3x8BL48-250</v>
          </cell>
          <cell r="M200" t="str">
            <v>6NK30</v>
          </cell>
          <cell r="N200" t="str">
            <v>6§L7</v>
          </cell>
          <cell r="P200" t="str">
            <v>2NS1</v>
          </cell>
          <cell r="R200" t="str">
            <v>2CR</v>
          </cell>
          <cell r="S200" t="str">
            <v>R3T-2</v>
          </cell>
          <cell r="U200" t="str">
            <v>08</v>
          </cell>
        </row>
        <row r="201">
          <cell r="B201" t="str">
            <v>§51-48</v>
          </cell>
          <cell r="C201" t="str">
            <v>§ì th¼ng</v>
          </cell>
          <cell r="E201" t="str">
            <v/>
          </cell>
          <cell r="F201" t="str">
            <v/>
          </cell>
          <cell r="G201">
            <v>505</v>
          </cell>
          <cell r="H201" t="e">
            <v>#REF!</v>
          </cell>
          <cell r="I201">
            <v>413.61969247123619</v>
          </cell>
          <cell r="J201">
            <v>1480</v>
          </cell>
          <cell r="K201" t="str">
            <v>4T40-40</v>
          </cell>
          <cell r="L201" t="str">
            <v>8BL56-250</v>
          </cell>
          <cell r="N201" t="str">
            <v>2§K16</v>
          </cell>
          <cell r="O201" t="str">
            <v>§V16</v>
          </cell>
          <cell r="Q201" t="str">
            <v>§S1</v>
          </cell>
          <cell r="R201" t="str">
            <v>2CR</v>
          </cell>
          <cell r="S201" t="str">
            <v>R1T-2</v>
          </cell>
          <cell r="U201" t="str">
            <v>02</v>
          </cell>
        </row>
        <row r="202">
          <cell r="B202" t="str">
            <v>§51-48</v>
          </cell>
          <cell r="C202" t="str">
            <v>§ì th¼ng</v>
          </cell>
          <cell r="E202" t="str">
            <v/>
          </cell>
          <cell r="F202" t="str">
            <v/>
          </cell>
          <cell r="G202">
            <v>420</v>
          </cell>
          <cell r="H202" t="e">
            <v>#REF!</v>
          </cell>
          <cell r="I202" t="str">
            <v/>
          </cell>
          <cell r="J202" t="str">
            <v/>
          </cell>
          <cell r="K202" t="str">
            <v>4T40-40</v>
          </cell>
          <cell r="L202" t="str">
            <v>8BL56-250</v>
          </cell>
          <cell r="N202" t="str">
            <v>2§K16</v>
          </cell>
          <cell r="O202" t="str">
            <v>§V16</v>
          </cell>
          <cell r="Q202" t="str">
            <v>§S1</v>
          </cell>
          <cell r="R202" t="str">
            <v>2CR</v>
          </cell>
          <cell r="S202" t="str">
            <v>R1T-2</v>
          </cell>
          <cell r="U202" t="str">
            <v>02</v>
          </cell>
        </row>
        <row r="203">
          <cell r="B203" t="str">
            <v>§51-28B</v>
          </cell>
          <cell r="C203" t="str">
            <v>§ì th¼ng</v>
          </cell>
          <cell r="E203" t="str">
            <v/>
          </cell>
          <cell r="F203" t="str">
            <v/>
          </cell>
          <cell r="G203">
            <v>345</v>
          </cell>
          <cell r="H203" t="e">
            <v>#REF!</v>
          </cell>
          <cell r="I203" t="str">
            <v/>
          </cell>
          <cell r="J203" t="str">
            <v/>
          </cell>
          <cell r="K203" t="str">
            <v>4T34-32</v>
          </cell>
          <cell r="L203" t="str">
            <v>8BL48-250</v>
          </cell>
          <cell r="N203" t="str">
            <v>2§§16</v>
          </cell>
          <cell r="O203" t="str">
            <v>§V16</v>
          </cell>
          <cell r="Q203" t="str">
            <v>§S1</v>
          </cell>
          <cell r="R203" t="str">
            <v>2CR</v>
          </cell>
          <cell r="S203" t="str">
            <v>R1T-2</v>
          </cell>
          <cell r="U203" t="str">
            <v>03</v>
          </cell>
        </row>
        <row r="204">
          <cell r="B204" t="str">
            <v>N513-30B</v>
          </cell>
          <cell r="C204" t="str">
            <v>NÐo gãc</v>
          </cell>
          <cell r="D204" t="str">
            <v>174530F</v>
          </cell>
          <cell r="E204">
            <v>51</v>
          </cell>
          <cell r="F204" t="str">
            <v>G51=17°45'30"F</v>
          </cell>
          <cell r="G204">
            <v>210</v>
          </cell>
          <cell r="H204" t="e">
            <v>#REF!</v>
          </cell>
          <cell r="J204" t="str">
            <v/>
          </cell>
          <cell r="K204" t="str">
            <v>3x4T38-34</v>
          </cell>
          <cell r="L204" t="str">
            <v>3x8BL56-250</v>
          </cell>
          <cell r="M204" t="str">
            <v>6NK30</v>
          </cell>
          <cell r="N204" t="str">
            <v>3§L7</v>
          </cell>
          <cell r="P204" t="str">
            <v>2NS1</v>
          </cell>
          <cell r="R204" t="str">
            <v>2CR</v>
          </cell>
          <cell r="S204" t="str">
            <v>R3T-2</v>
          </cell>
          <cell r="U204" t="str">
            <v>09</v>
          </cell>
        </row>
        <row r="205">
          <cell r="B205" t="str">
            <v>V51-60</v>
          </cell>
          <cell r="C205" t="str">
            <v>§ì th¼ng</v>
          </cell>
          <cell r="E205" t="str">
            <v/>
          </cell>
          <cell r="F205" t="str">
            <v/>
          </cell>
          <cell r="G205">
            <v>595</v>
          </cell>
          <cell r="H205" t="e">
            <v>#REF!</v>
          </cell>
          <cell r="I205">
            <v>515.29700173783272</v>
          </cell>
          <cell r="J205">
            <v>896</v>
          </cell>
          <cell r="K205" t="str">
            <v>4T45-40</v>
          </cell>
          <cell r="L205" t="str">
            <v>16BL72</v>
          </cell>
          <cell r="N205" t="str">
            <v>2§KV16</v>
          </cell>
          <cell r="O205" t="str">
            <v>§VV21</v>
          </cell>
          <cell r="Q205" t="str">
            <v>§S1</v>
          </cell>
          <cell r="R205" t="str">
            <v>2CR</v>
          </cell>
          <cell r="S205" t="str">
            <v>R1T-2</v>
          </cell>
          <cell r="U205" t="str">
            <v>03</v>
          </cell>
        </row>
        <row r="206">
          <cell r="B206" t="str">
            <v>N513-38C</v>
          </cell>
          <cell r="C206" t="str">
            <v>NÐo cuèi</v>
          </cell>
          <cell r="E206" t="str">
            <v/>
          </cell>
          <cell r="F206" t="str">
            <v/>
          </cell>
          <cell r="G206">
            <v>301</v>
          </cell>
          <cell r="H206" t="e">
            <v>#REF!</v>
          </cell>
          <cell r="I206" t="str">
            <v/>
          </cell>
          <cell r="J206" t="str">
            <v/>
          </cell>
          <cell r="K206" t="str">
            <v>3x4T38-38</v>
          </cell>
          <cell r="L206" t="str">
            <v>3x16BL64</v>
          </cell>
          <cell r="M206" t="str">
            <v>6NK30</v>
          </cell>
          <cell r="N206" t="str">
            <v>6§L7</v>
          </cell>
          <cell r="P206" t="str">
            <v>2NS1</v>
          </cell>
          <cell r="R206" t="str">
            <v>2CR</v>
          </cell>
          <cell r="S206" t="str">
            <v>R3T-2</v>
          </cell>
          <cell r="U206" t="str">
            <v>08</v>
          </cell>
        </row>
        <row r="207">
          <cell r="G207">
            <v>50</v>
          </cell>
          <cell r="H207" t="e">
            <v>#REF!</v>
          </cell>
          <cell r="I207">
            <v>50</v>
          </cell>
          <cell r="J207">
            <v>50</v>
          </cell>
          <cell r="M207" t="str">
            <v>3NK30</v>
          </cell>
          <cell r="P207" t="str">
            <v>NS1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NC10"/>
      <sheetName val="VL10"/>
      <sheetName val="CFmay10"/>
      <sheetName val="627(10)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KL DUONG DC L = 90m"/>
      <sheetName val="Sheet1"/>
      <sheetName val="Sheet4"/>
      <sheetName val="Sheet5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Ho152"/>
      <sheetName val="Kho153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XL4Test5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MTL__INTER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Sua (2)"/>
      <sheetName val="Sua"/>
      <sheetName val="DGKSDA"/>
      <sheetName val="TH_BVTC"/>
      <sheetName val="BVTC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PTVT"/>
      <sheetName val="TH du toan "/>
      <sheetName val="Du toan "/>
      <sheetName val="C.Tinh"/>
      <sheetName val="TK_cap"/>
      <sheetName val="PC"/>
      <sheetName val="Ph-Thu"/>
      <sheetName val="Ph-Thu (2)"/>
      <sheetName val="PC (2)"/>
      <sheetName val="Chart2"/>
      <sheetName val="Chart1"/>
      <sheetName val="PC (3)"/>
      <sheetName val="20% BHXH"/>
      <sheetName val="TrÝch 2%KPC§"/>
      <sheetName val="TrÝch 3% BHYT"/>
      <sheetName val="SD cac TK"/>
      <sheetName val="TK336"/>
      <sheetName val="chi tiet 131"/>
      <sheetName val="Ke chi"/>
      <sheetName val=""/>
      <sheetName val="DTCT"/>
      <sheetName val="THDT"/>
      <sheetName val="THVT"/>
      <sheetName val="THGT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m345+400-km345+500 (6'-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ongHopSuaLoé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uၡn"/>
      <sheetName val="MTO REV.2(ARMOR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Phieu cao do K95"/>
      <sheetName val="Lop 1 K98"/>
      <sheetName val="T9"/>
      <sheetName val="T6"/>
      <sheetName val="T3"/>
      <sheetName val="T10"/>
      <sheetName val="T2"/>
      <sheetName val="mau c47"/>
      <sheetName val="Thang 1"/>
      <sheetName val="Thang 1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ong bao"/>
      <sheetName val="duyet gia"/>
      <sheetName val="so do"/>
      <sheetName val="QTNybTong ho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ong trinh!do dang 2002"/>
      <sheetName val="Dugng cong vu hcm( Lmat;1) (2)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2+500-km342+690 (2)"/>
      <sheetName val="km337+136-ki337-350"/>
      <sheetName val="SD0"/>
      <sheetName val="km345+661-kms45+000 (2)"/>
      <sheetName val="km338+1w6-km338+2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/>
      <sheetData sheetId="638"/>
      <sheetData sheetId="639"/>
      <sheetData sheetId="6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gtxl-duone(11m)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00000000"/>
      <sheetName val="10000000"/>
      <sheetName val="XXXXXXX1"/>
      <sheetName val="20000000"/>
      <sheetName val="30000000"/>
      <sheetName val="DTCT"/>
      <sheetName val="B2.3"/>
      <sheetName val="CL XD"/>
      <sheetName val="THop"/>
      <sheetName val="CT"/>
      <sheetName val="TienLuong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_pmb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47-456"/>
      <sheetName val="C46"/>
      <sheetName val="C47-PII"/>
      <sheetName val=""/>
      <sheetName val="KLDG_x0014_T&lt;120% (2)"/>
      <sheetName val="_x0018_XXXXXX0"/>
      <sheetName val="N_ Ca.N"/>
      <sheetName val="CTHTchưa TTn᳙ibộ"/>
      <sheetName val="C.t)êt C.ty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_"/>
      <sheetName val="Thuc thanh"/>
      <sheetName val="tra-vat-lieu"/>
      <sheetName val="_x0001_Y"/>
      <sheetName val="T.HDÔ CN"/>
      <sheetName val="DCNCII"/>
      <sheetName val="tkkt-ql38-1-g-2"/>
      <sheetName val="CN kho doi"/>
      <sheetName val="CTHTchua TTn_ib_"/>
      <sheetName val="CN2004 N_p TCT"/>
      <sheetName val="PEDESB"/>
      <sheetName val="MTO REV.0"/>
      <sheetName val="TH_DTXL_luu"/>
      <sheetName val="chitimc"/>
      <sheetName val="TN"/>
      <sheetName val="ND"/>
      <sheetName val="btra"/>
      <sheetName val="dtxl-du"/>
      <sheetName val="V@PN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BANGTRA"/>
      <sheetName val="DTCTtÑuy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t02"/>
      <sheetName val="BaoVe"/>
      <sheetName val="Tr Cay"/>
      <sheetName val="T071"/>
      <sheetName val="TRONG CAY T8 (2)"/>
      <sheetName val="MTL$-INTER"/>
      <sheetName val="CTHTc(u"/>
      <sheetName val="gtxl-euone(11m)"/>
      <sheetName val="gtxl-duoîe(11m)"/>
      <sheetName val="BaocaoC.noHopC.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CN kho ðoi"/>
      <sheetName val="CTHTchýa TTn_ib_"/>
      <sheetName val="CN Tl￸04"/>
      <sheetName val="Tra_bang"/>
      <sheetName val="90100000"/>
      <sheetName val="_x0001_Y__x0004____’_x0001_Y__x0004____“_x0001_Y__x0004____”_x0001_Y__x0004____"/>
      <sheetName val="_x0001_Y__x0004____ž_x0001_Y__x0004____Ÿ_x0001_Y__x0004____ _x0001_Y__x0004____"/>
      <sheetName val="dtxl-du_n_"/>
      <sheetName val="VL________"/>
      <sheetName val="_x0001_Y__x0004______x0001_Y__x0004_____x0001_Y__x0004____ _x0001_Y__x0004____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giႀ￸nhan cong"/>
      <sheetName val="ATM"/>
      <sheetName val="BCA"/>
      <sheetName val="Anca"/>
      <sheetName val="TT Luong"/>
      <sheetName val="TTATM"/>
      <sheetName val="Duyet"/>
      <sheetName val="CN Tl_04"/>
      <sheetName val="VapLieu"/>
      <sheetName val="Box-Girder"/>
      <sheetName val="DG "/>
      <sheetName val="CTHTc(u_ _T__ib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1_Y__x0004__¶_x0001_Y_x0004__·_x0001_Y__x0004__¸_x0001_Y__x0004__¹_x0001_Y__x0004__º_x0001_Y"/>
      <sheetName val="1-2___________냼η__x0004_______钌έ_____"/>
      <sheetName val="TSO_CHUNG"/>
      <sheetName val="'pmb"/>
      <sheetName val="N/ Ca.N"/>
      <sheetName val="[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CTHTchua TTn?ib?"/>
      <sheetName val="CN2004 N?p TCT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dtxl-du_x0000_n_x0000_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CTHTc(u_x0000_ _x0000_T*?ib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CTHTchýa TTn?ib?"/>
      <sheetName val="_x0001_Y_x0000__x0004__x0000__x0000__x0000_?_x0001_Y_x0000__x0004__x0000__x0000__x0000__x0001_Y_x0000__x0004__x0000__x0000__x0000_ _x0001_Y_x0000__x0004__x0000__x0000__x0000_"/>
      <sheetName val="_x0001_Y?_x0004_???’_x0001_Y?_x0004_???“_x0001_Y?_x0004_???”_x0001_Y?_x0004_???"/>
      <sheetName val="_x0001_Y?_x0004_???ž_x0001_Y?_x0004_???Ÿ_x0001_Y?_x0004_??? _x0001_Y?_x0004_???"/>
      <sheetName val="dtxl-du?n?"/>
      <sheetName val="VL????????"/>
      <sheetName val="_x0001_Y?_x0004_????_x0001_Y?_x0004_???_x0001_Y?_x0004_??? _x0001_Y?_x0004_???"/>
      <sheetName val="CN Tl?04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1-2_x0000__x0000__x0000__x0000__x0000__x0000__x0000__x0000__x0000__x0000__x0000_냼η_x0000__x0004__x0000__x0000__x0000__x0000__x0000__x0000_钌έ_x0000__x0000__x0000__x0000__x0000_"/>
      <sheetName val="CTHTc(u? ?T*?ib?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?Æ_x0001_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1_Y?_x0004_?¶_x0001_Y_x0004_?·_x0001_Y?_x0004_?¸_x0001_Y?_x0004_?¹_x0001_Y?_x0004_?º_x0001_Y"/>
      <sheetName val="1-2???????????냼η?_x0004_??????钌έ?????"/>
      <sheetName val="MTO REV.2(ARMOR)"/>
      <sheetName val="Tong KLBS"/>
      <sheetName val="TH_x000d_DTXL-luu"/>
      <sheetName val="CPXD-TT-04-G_x0011_"/>
      <sheetName val="DTCT_x000d_G1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뉃_x0000_Tchưa TTnộibộ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Tiến độ"/>
      <sheetName val="Truot_nen"/>
      <sheetName val="_x0000__x0004__x0000__x0000__x0000_™_x0001_Y_x0000__x0004__x0000__x0000__x0000_š_x0001_Y_x0000__x0004__x0000__x0000__x0000_›_x0001_Y_x0000__x0004__x0000__x0000__x0000_œ_x0001_"/>
      <sheetName val="뉃?Tchưa TTnộibộ"/>
      <sheetName val="?_x0004_???™_x0001_Y?_x0004_???š_x0001_Y?_x0004_???›_x0001_Y?_x0004_???œ_x0001_"/>
      <sheetName val="7_x0010_000000"/>
      <sheetName val="TH_x000a_DTXL-luu"/>
      <sheetName val="DTCT_x000a_G1"/>
      <sheetName val="CN_kho_ðoi"/>
      <sheetName val="CTHTchýa_TTn?ib?"/>
      <sheetName val="CN2004_N?p_TCT"/>
      <sheetName val="gi??nhan cong"/>
      <sheetName val="T_HDÔ_CN"/>
      <sheetName val="ctTBA"/>
      <sheetName val="_x0004_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CTHTc(u? T*?ib?"/>
      <sheetName val="VL?"/>
      <sheetName val="_x0001_Y?_x0004_??_x0001_Y?_x0004_?_x0001_Y?_x0004_? _x0001_Y?_x0004_?"/>
      <sheetName val="_x0001_Y?_x0004_?ª_x0001_Y?_x0004_?«_x0001_Y?_x0004_?¬_x0001_Y?_x0004_?­_x0001_Y_x0004_?®_x0001_"/>
      <sheetName val="gi__nhan cong"/>
      <sheetName val="Thanh,Toan"/>
      <sheetName val="Sheet03"/>
      <sheetName val="gia x_x0000__x0000__x0000__x0000__x0000_"/>
      <sheetName val="CN_kho_doi"/>
      <sheetName val="CTHTchua_TTn?ib?"/>
      <sheetName val="t-ql38-1-g-2.xls][_x0000__x0000__x0000__x0000__x0000__x0000__x0000__x0000__x0000__x0000__x0000_??"/>
      <sheetName val="t-ql38-1-g-2.xls][?????????????"/>
      <sheetName val="CTHTchýa_TTn_ib_"/>
      <sheetName val="CN2004_N_p_TCT"/>
      <sheetName val="TH_DTXL-luu"/>
      <sheetName val="DTCT_G1"/>
      <sheetName val="1-2_x0000__x0000__x0000__x0000__x0000__x0000__x0000__x0000__x0000__x0000__x0000_??_x0000__x0004__x0000__x0000__x0000__x0000__x0000__x0000_??_x0000__x0000__x0000__x0000__x0000_"/>
      <sheetName val="gia x?????"/>
      <sheetName val="1-2??????????????_x0004_?????????????"/>
      <sheetName val="뉃"/>
      <sheetName val="[tkkt-ql38-1-g-2.xls][tkkt-ql38"/>
      <sheetName val="[tkkt-ql38-1-g-2.xls]N/ Ca.N"/>
      <sheetName val="KKKKKKKK"/>
      <sheetName val="CTHTchua_TTn_ib_"/>
      <sheetName val="t-ql38-1-g-2.xls__"/>
      <sheetName val="뉃_Tchưa TTnộibộ"/>
      <sheetName val="__x0004____™_x0001_Y__x0004____š_x0001_Y__x0004____›_x0001_Y__x0004____œ_x0001_"/>
      <sheetName val="_x0004___x0001_Y__x0004___x0001_Y__x0004___x0001_Y__x0004___x0001_"/>
      <sheetName val="_x0004__¥_x0001_Y__x0004__¦_x0001_Y__x0004__§_x0001_Y__x0004__¨_x0001_"/>
      <sheetName val="_x0004__±_x0001_Y__x0004__²_x0001_Y__x0004__³_x0001_Y__x0004__´_x0001_"/>
      <sheetName val="_x0004__½_x0001_Y__x0004__¾_x0001_Y__x0004__¿_x0001_Y__x0004__À_x0001_"/>
      <sheetName val="_x0004__É_x0001_Y__x0004__Ê_x0001_Y__x0004__Ë_x0001_Y__x0004__Ì_x0001_"/>
      <sheetName val="CTHTc(u_ T__ib_"/>
      <sheetName val="VL_"/>
      <sheetName val="_x0001_Y__x0004____x0001_Y__x0004___x0001_Y__x0004__ _x0001_Y__x0004__"/>
      <sheetName val="_x0001_Y__x0004__ª_x0001_Y__x0004__«_x0001_Y__x0004__¬_x0001_Y__x0004__­_x0001_Y_x0004__®_x0001_"/>
      <sheetName val="t-ql38-1-g-2.xls_______________"/>
      <sheetName val="gia x_____"/>
      <sheetName val="1-2_______________x0004______________"/>
      <sheetName val="_tkkt-ql38-1-g-2.xls__tkkt-ql38"/>
      <sheetName val="nhan cong"/>
      <sheetName val="heso"/>
      <sheetName val="t-ql38-1-g-2.xls]["/>
      <sheetName val="_tkkt-ql38-1-g-2.xls_N_ Ca.N"/>
      <sheetName val="_x0001_Y_x0000__x0004__x0000__x0000__x0000_Â_x0001_X_x0000__x0004__x0000__x0000__x0000_Ã_x0001_Y_x0000__x0004__x0000__x0000__x0000_Ä_x0001_Y_x0000__x0004__x0000__x0000__x0000_"/>
      <sheetName val="BTHTchua TTn?ib?"/>
      <sheetName val="_x0001_Y?_x0004_?Â_x0001_Y?_x0004_?Ã_x0001_Y?_x0004_?Ä_x0001_Y?_x0004_?Å_x0001_Y?_x0004_Æ_x0001_"/>
      <sheetName val="_x0000__x0004__x0000__x0000__x0000_½_x0001_Y_x0000__x0004__x0000__x0000__x0000_¾_x0001_Y_x0000__x0004__x0000__x0000_¿_x0001_Y_x0000__x0004__x0000__x0000__x0000_À_x0001_"/>
      <sheetName val="Tien do thi²_x0000__x0000_g"/>
      <sheetName val="?_x0000_?Tchua TTn?ib?"/>
      <sheetName val="D? li?u"/>
      <sheetName val="Kh?i lu?ng"/>
      <sheetName val="D? toán"/>
      <sheetName val="V?t tu"/>
      <sheetName val="Thuy?t minh"/>
      <sheetName val="Ti?n d?"/>
      <sheetName val="???Tchua TTn?ib?"/>
      <sheetName val="Soil"/>
      <sheetName val="BaocanC.No2"/>
      <sheetName val="_x0001_Y_x0000__x0004__x0000_?_x0001_Y_x0000__x0004__x0000__x0001_Y_x0000__x0004__x0000_ _x0001_Y_x0000__x0004__x0000_¡_x0001_Y_x0000__x0004__x0000_¢_x0001_"/>
      <sheetName val="_x0001_Y__x0004____?_x0001_Y__x0004_____x0001_Y__x0004____ _x0001_Y__x0004____"/>
      <sheetName val="_x0000__x0004__x0000__x0000__x0000__x0001_Y_x0000__x0004__x0000__x0000__x0000_?_x0001_Y_x0000__x0004__x0000__x0000__x0000__x0001_Y_x0000__x0004__x0000__x0000__x0000__x0001_"/>
      <sheetName val="_x0001_Y__x0004__Â_x0001_Y__x0004__Ã_x0001_Y__x0004__Ä_x0001_Y__x0004__Å_x0001_Y__x0004_Æ_x0001_"/>
      <sheetName val="t-ql38-1-g-2.xls][_x0000__x0000__x0000__x0000__x0000__x0000__x0000__x0000__x0000__x0000__x0000_?_x0005_"/>
      <sheetName val="_x0001_Y_x0000__x0004__x0000_?_x0001_Y_x0000__x0004__x0000__x0001_Y_x0000__x0004__x0000_ _x0001_Y_x0000__x0004__x0005_"/>
      <sheetName val="Tien do thi²"/>
      <sheetName val="?"/>
      <sheetName val="tkku-ql38-1-g-2"/>
      <sheetName val="1-2_x0000_냼η_x0000__x0004__x0000_钌έ_x0000_넬η_x0000__x0000__x0016_[tkkt-ql38-1-"/>
      <sheetName val="tra-vau-lieu"/>
      <sheetName val="_x0001_Y_x0000__x0004__x0000__x0000__x0000_?_x0001_Y_x0000__x0004__x0000__x0000__x0000_Ÿ_x0001_Y_x0000__x0004__x0000__x0000__x0000_ _x0001_Y_x0000__x0004__x0000__x0000__x0000_"/>
      <sheetName val="Y’Y“Y”Y•Y–Y—Y˜Y™YšY›Yœ"/>
      <sheetName val="YžYŸY Y¡Y¢Y£Y¤Y¥Y¦Y§Y¨"/>
      <sheetName val="_x0004_?™_x0001_Y?_x0004_?š_x0001_Y?_x0004_?›_x0001_Y?_x0004_?œ_x0001_"/>
      <sheetName val="_x0001_Y?_x0004_????_x0001_Y?_x0004_???Ÿ_x0001_Y?_x0004_??? _x0001_Y?_x0004_???"/>
      <sheetName val="TH DTXL-luu"/>
      <sheetName val="DTCT G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 refreshError="1"/>
      <sheetData sheetId="4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 refreshError="1"/>
      <sheetData sheetId="1" refreshError="1"/>
      <sheetData sheetId="2" refreshError="1">
        <row r="15">
          <cell r="N15">
            <v>36811.950000000004</v>
          </cell>
        </row>
        <row r="25">
          <cell r="N25">
            <v>9163.35</v>
          </cell>
        </row>
        <row r="38">
          <cell r="N38">
            <v>9163.35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lop_btn"/>
      <sheetName val="2.lop_2.BTN"/>
      <sheetName val="2.lop_1.BTN"/>
      <sheetName val="Truot_nen"/>
      <sheetName val="3.lop_2.BTN"/>
      <sheetName val="4.lop_2.BTN"/>
      <sheetName val="USKU"/>
      <sheetName val="E"/>
      <sheetName val="T_3.13"/>
      <sheetName val="00000000"/>
      <sheetName val="XXXXXXXX"/>
      <sheetName val="XL4Test5"/>
      <sheetName val="Congty"/>
      <sheetName val="VPPN"/>
      <sheetName val="XN74"/>
      <sheetName val="XN54"/>
      <sheetName val="XN33"/>
      <sheetName val="NK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XL4Poppy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Bia"/>
      <sheetName val="TM"/>
      <sheetName val="TH"/>
      <sheetName val="CT"/>
      <sheetName val="CL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BR"/>
      <sheetName val="BD52"/>
      <sheetName val="Coc 52"/>
      <sheetName val="BD225"/>
      <sheetName val="Coc 225"/>
      <sheetName val="10000000"/>
      <sheetName val="20000000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30000000"/>
      <sheetName val="40000000"/>
      <sheetName val="50000000"/>
      <sheetName val="60000000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Gia VÌ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KHNN"/>
      <sheetName val="DPRRtm"/>
      <sheetName val="Cham cong (5)"/>
      <sheetName val="Ha Thanh"/>
      <sheetName val="THUTHAU6Tџ2000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DSKH HN"/>
      <sheetName val="NKY "/>
      <sheetName val="DS-TT"/>
      <sheetName val=" HN NHAP"/>
      <sheetName val="KHO HN"/>
      <sheetName val="CNO "/>
      <sheetName val="MTO REV_0"/>
      <sheetName val=""/>
      <sheetName val="VAY"/>
      <sheetName val="Bom"/>
      <sheetName val="Chart1"/>
      <sheetName val="thang1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Quang T2i"/>
      <sheetName val="Quang Ngaa"/>
      <sheetName val="[99Q3299(REV.0).xlsÝK253 AC"/>
      <sheetName val="K243 K98"/>
      <sheetName val="_x000b_255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L kenh Hon Cut"/>
      <sheetName val="Hon Soi"/>
      <sheetName val="DG"/>
      <sheetName val="BTH"/>
      <sheetName val="VLQI-2005"/>
      <sheetName val="00000003"/>
      <sheetName val="CATHODIC PROTEATION"/>
      <sheetName val="DTCT"/>
      <sheetName val="PTVT"/>
      <sheetName val="THDT"/>
      <sheetName val="THVT"/>
      <sheetName val="THGT"/>
      <sheetName val="CP"/>
      <sheetName val="BCT6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uong cong vu hbm( Lmat;2)"/>
      <sheetName val="K255 SB`se"/>
      <sheetName val="N_x0000__x0000__x0000__x0000__x0000__x0000_"/>
      <sheetName val="TPH_x0003__x0000_t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H-QN_x0000__x0000__x0000__x0000__x0000__x0000__x0000__x0000__x0000__x0000__x0000_줔Ư_x0000__x0004__x0000__x0000__x0000__x0000__x0000__x0000_圌Ư_x0000__x0000__x0000__x0000_"/>
      <sheetName val="+h 10-11"/>
      <sheetName val="Bia h2)"/>
      <sheetName val="km345+400-km345+5 0 (2)"/>
      <sheetName val="kࡨ24-11"/>
      <sheetName val="{h28-10"/>
      <sheetName val="Le Thanh Buon"/>
      <sheetName val="D_x0003_TC"/>
      <sheetName val="99Q3299(REV.0)"/>
      <sheetName val=" bdca3"/>
      <sheetName val=" BDA3"/>
      <sheetName val="CHAM CONG  nam2004"/>
      <sheetName val="CA 3 &amp; DOC HAI 04"/>
      <sheetName val=" BVCQ"/>
      <sheetName val=" BVBH"/>
      <sheetName val=" BVPXL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THUTHAU6T?2000"/>
      <sheetName val="BKe Vo~ vay"/>
      <sheetName val="Jul-Sep 2003"/>
      <sheetName val="Oct-Dec 2003"/>
      <sheetName val="Annual 7-12--2003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HT01-DVHC"/>
      <sheetName val="HT02TPKT"/>
      <sheetName val="HT03-SDNN"/>
      <sheetName val="HT04-KDCNT"/>
      <sheetName val="HT05-6loaidat"/>
      <sheetName val="Tuan 1"/>
      <sheetName val="Tong hop(Chinh)"/>
      <sheetName val="Tuan 2"/>
      <sheetName val="Tuan 3"/>
      <sheetName val="Tuan 4"/>
      <sheetName val="Thang"/>
      <sheetName val="Coc!52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yen5 - Dung"/>
      <sheetName val="Tuyen5 - NX"/>
      <sheetName val="Kenh T10XS"/>
      <sheetName val="The khoKenh T10"/>
      <sheetName val="Kenh T10"/>
      <sheetName val="lan trai em"/>
      <sheetName val="lan trai tan hong"/>
      <sheetName val="lan trai chi"/>
      <sheetName val="Duong be tong The"/>
      <sheetName val="Duong be tong The goc"/>
      <sheetName val="The xi mang"/>
      <sheetName val="The cat den"/>
      <sheetName val="The cat vang"/>
      <sheetName val="The soi"/>
      <sheetName val="The Gach"/>
      <sheetName val="The Thep"/>
      <sheetName val="The Nhua duong"/>
      <sheetName val="The Go"/>
      <sheetName val="The dat"/>
      <sheetName val="The Giay dau"/>
      <sheetName val="The cay tre"/>
      <sheetName val="The cui"/>
      <sheetName val="The Day thep"/>
      <sheetName val="The Son"/>
      <sheetName val="The Dinh"/>
      <sheetName val="The Bot da"/>
      <sheetName val="Duong be tong Chung tu (2)"/>
      <sheetName val="Duong be tong Chung tu"/>
      <sheetName val="Duong be tong"/>
      <sheetName val="Duong 21A-DoicamNX"/>
      <sheetName val="The kho duong 21A doi cam"/>
      <sheetName val="Duong 21A-Doicam Sua"/>
      <sheetName val="Ke Vu En"/>
      <sheetName val="Ke Cat tru"/>
      <sheetName val="Duong vao VQG Bavi-Goi2"/>
      <sheetName val="Duong Nhi Khe"/>
      <sheetName val="Duong DL DaiDong"/>
      <sheetName val="Duong te tieu ba tha "/>
      <sheetName val="Duong TTBT dau"/>
      <sheetName val="Duong TTBT dung (2)"/>
      <sheetName val="Duong TTBT gop"/>
      <sheetName val="Duong te tieu ba tha Goc"/>
      <sheetName val="Duong Tuyen 5 dau"/>
      <sheetName val=" Tuyen 5 D,Mo+B.sung (2)"/>
      <sheetName val="Duong TTBT dung"/>
      <sheetName val=" Tuyen 5 D,Mo+B.sung"/>
      <sheetName val="Duong Tuyen 5 D,Mo"/>
      <sheetName val="TT GD II"/>
      <sheetName val="Bo sung T5 D.Mo"/>
      <sheetName val="Di dan Tan Duc"/>
      <sheetName val="Dien Di dan Tan Duc (2)"/>
      <sheetName val="MAU  (2)"/>
      <sheetName val="MAU 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km346£}0-km346+240 (2)"/>
      <sheetName val="GTQ4.05 L2"/>
      <sheetName val="GTQ4.05"/>
      <sheetName val="GT Q3,05 sua"/>
      <sheetName val="GT Kc Q3.05"/>
      <sheetName val="GT Q2.05"/>
      <sheetName val="GT01.2005"/>
      <sheetName val="thu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 t="b">
            <v>1</v>
          </cell>
          <cell r="K1" t="str">
            <v xml:space="preserve"> </v>
          </cell>
          <cell r="L1">
            <v>0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0</v>
          </cell>
          <cell r="J4">
            <v>1.4775881111090027E-309</v>
          </cell>
          <cell r="K4">
            <v>0</v>
          </cell>
          <cell r="L4">
            <v>0</v>
          </cell>
          <cell r="M4">
            <v>2.2250743890061491E-308</v>
          </cell>
          <cell r="N4">
            <v>0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A20"/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22.062500003958178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33</v>
          </cell>
          <cell r="B35" t="str">
            <v xml:space="preserve">     4"</v>
          </cell>
          <cell r="C35">
            <v>350</v>
          </cell>
          <cell r="D35" t="str">
            <v>M</v>
          </cell>
          <cell r="E35">
            <v>343</v>
          </cell>
          <cell r="F35">
            <v>120050</v>
          </cell>
          <cell r="G35">
            <v>0</v>
          </cell>
          <cell r="H35">
            <v>0</v>
          </cell>
          <cell r="I35">
            <v>108</v>
          </cell>
          <cell r="J35">
            <v>216</v>
          </cell>
          <cell r="K35">
            <v>410000</v>
          </cell>
          <cell r="L35">
            <v>820000</v>
          </cell>
          <cell r="M35">
            <v>0</v>
          </cell>
          <cell r="N35">
            <v>5.3049894774131808E-315</v>
          </cell>
          <cell r="O35">
            <v>30240.000000000466</v>
          </cell>
          <cell r="P35">
            <v>60480</v>
          </cell>
          <cell r="Q35">
            <v>0</v>
          </cell>
        </row>
        <row r="36">
          <cell r="A36">
            <v>31</v>
          </cell>
          <cell r="B36" t="str">
            <v xml:space="preserve">MATERIAL PRICE 造價分析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造價分析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 xml:space="preserve">  6.9KV VCB 1250A , MCC PANEL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A137">
            <v>6</v>
          </cell>
          <cell r="B137" t="str">
            <v xml:space="preserve"> @ORN S@D@KER W/ EPOXY _x0007_-T 13304-002</v>
          </cell>
          <cell r="C137">
            <v>16</v>
          </cell>
          <cell r="D137" t="str">
            <v>SET</v>
          </cell>
          <cell r="E137">
            <v>4976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A161">
            <v>9</v>
          </cell>
          <cell r="B161" t="str">
            <v xml:space="preserve">    1/C 150 sq.mm </v>
          </cell>
          <cell r="C161">
            <v>16500</v>
          </cell>
          <cell r="D161" t="str">
            <v>M</v>
          </cell>
          <cell r="E161">
            <v>137</v>
          </cell>
          <cell r="F161">
            <v>2260500</v>
          </cell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E166">
            <v>0</v>
          </cell>
          <cell r="F166">
            <v>0.11700000000000001</v>
          </cell>
          <cell r="G166">
            <v>35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A283">
            <v>9</v>
          </cell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0.41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A358" t="str">
            <v xml:space="preserve">  Þ.</v>
          </cell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F449">
            <v>2.23</v>
          </cell>
          <cell r="G449">
            <v>11.72</v>
          </cell>
          <cell r="H449">
            <v>13.950000000000001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4">
          <cell r="A534" t="str">
            <v>J.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/>
      <sheetData sheetId="422"/>
      <sheetData sheetId="423"/>
      <sheetData sheetId="424"/>
      <sheetData sheetId="425"/>
      <sheetData sheetId="426"/>
      <sheetData sheetId="427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/>
      <sheetData sheetId="726"/>
      <sheetData sheetId="727"/>
      <sheetData sheetId="728"/>
      <sheetData sheetId="729" refreshError="1"/>
      <sheetData sheetId="730"/>
      <sheetData sheetId="731" refreshError="1"/>
      <sheetData sheetId="732"/>
      <sheetData sheetId="733"/>
      <sheetData sheetId="734"/>
      <sheetData sheetId="735"/>
      <sheetData sheetId="73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K"/>
      <sheetName val="NKC"/>
      <sheetName val="So cai TK"/>
      <sheetName val="111"/>
      <sheetName val="112"/>
      <sheetName val="121"/>
      <sheetName val="128"/>
      <sheetName val="129"/>
      <sheetName val="131"/>
      <sheetName val="133"/>
      <sheetName val="136"/>
      <sheetName val="138"/>
      <sheetName val="139"/>
      <sheetName val="141"/>
      <sheetName val="144"/>
      <sheetName val="152"/>
      <sheetName val="153"/>
      <sheetName val="154"/>
      <sheetName val="155"/>
      <sheetName val="156"/>
      <sheetName val="157"/>
      <sheetName val="159"/>
      <sheetName val="161"/>
      <sheetName val="211"/>
      <sheetName val="212"/>
      <sheetName val="213"/>
      <sheetName val="221"/>
      <sheetName val="222"/>
      <sheetName val="228"/>
      <sheetName val="229"/>
      <sheetName val="241"/>
      <sheetName val="244"/>
      <sheetName val="311"/>
      <sheetName val="315"/>
      <sheetName val="331"/>
      <sheetName val="333"/>
      <sheetName val="334"/>
      <sheetName val="335"/>
      <sheetName val="336"/>
      <sheetName val="338"/>
      <sheetName val="341"/>
      <sheetName val="342"/>
      <sheetName val="133 (2)"/>
      <sheetName val="411"/>
      <sheetName val="412"/>
      <sheetName val="413"/>
      <sheetName val="414"/>
      <sheetName val="415"/>
      <sheetName val="416"/>
      <sheetName val="421"/>
      <sheetName val="431"/>
      <sheetName val="441"/>
      <sheetName val="451"/>
      <sheetName val="461"/>
      <sheetName val="466"/>
      <sheetName val="511"/>
      <sheetName val="512"/>
      <sheetName val="531"/>
      <sheetName val="532"/>
      <sheetName val="611"/>
      <sheetName val="621"/>
      <sheetName val="622"/>
      <sheetName val="623"/>
      <sheetName val="627"/>
      <sheetName val="631"/>
      <sheetName val="632"/>
      <sheetName val="641"/>
      <sheetName val="642"/>
      <sheetName val="711"/>
      <sheetName val="721"/>
      <sheetName val="811"/>
      <sheetName val="821"/>
      <sheetName val="911"/>
      <sheetName val="CANDOI_CT"/>
      <sheetName val="CANDOI_TH"/>
      <sheetName val="BCDKT"/>
      <sheetName val="KQKD"/>
      <sheetName val="VAT"/>
    </sheetNames>
    <sheetDataSet>
      <sheetData sheetId="0" refreshError="1">
        <row r="1">
          <cell r="A1" t="str">
            <v>HéI KÕ TO¸N VIÖT NAM</v>
          </cell>
        </row>
        <row r="3">
          <cell r="A3" t="str">
            <v>HÖ thèng tµi kho¶n</v>
          </cell>
        </row>
        <row r="4">
          <cell r="A4" t="str">
            <v>M· TK</v>
          </cell>
        </row>
        <row r="5">
          <cell r="A5">
            <v>1</v>
          </cell>
          <cell r="B5" t="str">
            <v>1. TSL§ vµ §T ng¾n h¹n</v>
          </cell>
        </row>
        <row r="6">
          <cell r="A6">
            <v>11</v>
          </cell>
          <cell r="B6" t="str">
            <v>1.1. TiÒn</v>
          </cell>
        </row>
        <row r="7">
          <cell r="A7">
            <v>111</v>
          </cell>
          <cell r="B7" t="str">
            <v>TiÒn mÆt</v>
          </cell>
        </row>
        <row r="8">
          <cell r="A8" t="str">
            <v>1111</v>
          </cell>
          <cell r="B8" t="str">
            <v>TiÒn ViÖt Nam</v>
          </cell>
        </row>
        <row r="9">
          <cell r="A9" t="str">
            <v>1112</v>
          </cell>
          <cell r="B9" t="str">
            <v>Ngo¹i tÖ</v>
          </cell>
        </row>
        <row r="10">
          <cell r="A10">
            <v>112</v>
          </cell>
          <cell r="B10" t="str">
            <v>TiÒn göi ng©n hµng</v>
          </cell>
        </row>
        <row r="11">
          <cell r="A11">
            <v>1121</v>
          </cell>
          <cell r="B11" t="str">
            <v>TiÒn göi ng©n hµng</v>
          </cell>
        </row>
        <row r="12">
          <cell r="A12">
            <v>1122</v>
          </cell>
          <cell r="B12" t="str">
            <v>TiÒn göi Ngo¹i tÖ</v>
          </cell>
        </row>
        <row r="13">
          <cell r="A13">
            <v>113</v>
          </cell>
          <cell r="B13" t="str">
            <v>TiÒn ®ang chuyÓn</v>
          </cell>
        </row>
        <row r="14">
          <cell r="A14">
            <v>1131</v>
          </cell>
          <cell r="B14" t="str">
            <v>TiÒn ViÖt nam ®ang chuyÓn</v>
          </cell>
        </row>
        <row r="15">
          <cell r="A15">
            <v>12</v>
          </cell>
          <cell r="B15" t="str">
            <v>1.2. C¸c kho¶n §TTC ng¾n h¹n</v>
          </cell>
        </row>
        <row r="16">
          <cell r="A16">
            <v>121</v>
          </cell>
          <cell r="B16" t="str">
            <v>§Çu t­ chøng kho¸n ng¾n h¹n</v>
          </cell>
        </row>
        <row r="17">
          <cell r="A17">
            <v>1211</v>
          </cell>
          <cell r="B17" t="str">
            <v>Cæ phiÕu</v>
          </cell>
        </row>
        <row r="18">
          <cell r="A18">
            <v>1212</v>
          </cell>
          <cell r="B18" t="str">
            <v>Tr¸i phiÕu</v>
          </cell>
        </row>
        <row r="19">
          <cell r="A19">
            <v>128</v>
          </cell>
          <cell r="B19" t="str">
            <v>§Çu t­ ng¾n h¹n kh¸c</v>
          </cell>
        </row>
        <row r="20">
          <cell r="A20">
            <v>129</v>
          </cell>
          <cell r="B20" t="str">
            <v>Dù phßng gi¶m ®Çu t­ ng¾n h¹n</v>
          </cell>
        </row>
        <row r="21">
          <cell r="A21">
            <v>13</v>
          </cell>
          <cell r="B21" t="str">
            <v>1.3. C¸c kho¶n ph¶i thu</v>
          </cell>
        </row>
        <row r="22">
          <cell r="A22">
            <v>131</v>
          </cell>
          <cell r="B22" t="str">
            <v>Ph¶i thu cña kh¸ch hµng</v>
          </cell>
          <cell r="C22" t="str">
            <v>Chi tiÕt theo qu¶n lý</v>
          </cell>
        </row>
        <row r="23">
          <cell r="A23">
            <v>133</v>
          </cell>
          <cell r="B23" t="str">
            <v>ThuÕ GTGT ®­îc khÊu trõ</v>
          </cell>
        </row>
        <row r="24">
          <cell r="A24">
            <v>1331</v>
          </cell>
          <cell r="B24" t="str">
            <v>ThuÕ GTGT khÊu trõ cña HH,DV</v>
          </cell>
        </row>
        <row r="25">
          <cell r="A25">
            <v>1332</v>
          </cell>
          <cell r="B25" t="str">
            <v>ThuÕ GTGT khÊu trõ cña TSC§</v>
          </cell>
        </row>
        <row r="26">
          <cell r="A26">
            <v>1333</v>
          </cell>
          <cell r="B26" t="str">
            <v>ThuÕ GTGT hµng nhËp khÈu</v>
          </cell>
        </row>
        <row r="27">
          <cell r="A27">
            <v>1334</v>
          </cell>
          <cell r="B27" t="str">
            <v>ThuÕ tiªu thô ®Æc biÖt</v>
          </cell>
        </row>
        <row r="28">
          <cell r="A28">
            <v>1335</v>
          </cell>
          <cell r="B28" t="str">
            <v>ThuÕ xuÊt nhËp khÈu</v>
          </cell>
        </row>
        <row r="29">
          <cell r="A29">
            <v>136</v>
          </cell>
          <cell r="B29" t="str">
            <v>Ph¶i thu néi bé</v>
          </cell>
        </row>
        <row r="30">
          <cell r="A30">
            <v>1368</v>
          </cell>
          <cell r="B30" t="str">
            <v>Ph¶i thu néi bé kh¸c</v>
          </cell>
        </row>
        <row r="31">
          <cell r="A31">
            <v>138</v>
          </cell>
          <cell r="B31" t="str">
            <v>Ph¶i thu kh¸c</v>
          </cell>
        </row>
        <row r="32">
          <cell r="A32">
            <v>1381</v>
          </cell>
          <cell r="B32" t="str">
            <v>Tµi s¶n thiÕu thõa chê xö lý</v>
          </cell>
        </row>
        <row r="33">
          <cell r="A33">
            <v>1388</v>
          </cell>
          <cell r="B33" t="str">
            <v>C¸c kho¶n ph¶i thu kh¸c</v>
          </cell>
        </row>
        <row r="34">
          <cell r="A34">
            <v>139</v>
          </cell>
          <cell r="B34" t="str">
            <v>Dù phßng ph¶i thu khã ®ßi</v>
          </cell>
        </row>
        <row r="35">
          <cell r="A35">
            <v>14</v>
          </cell>
          <cell r="B35" t="str">
            <v>1.4. C¸c kho¶n ph¶i chi</v>
          </cell>
        </row>
        <row r="36">
          <cell r="A36">
            <v>141</v>
          </cell>
          <cell r="B36" t="str">
            <v>T¹m øng</v>
          </cell>
          <cell r="C36" t="str">
            <v>Chi tiÕt theo qu¶n lý</v>
          </cell>
        </row>
        <row r="37">
          <cell r="A37">
            <v>142</v>
          </cell>
          <cell r="B37" t="str">
            <v>Chi tr¶ tr­íc</v>
          </cell>
        </row>
        <row r="38">
          <cell r="A38">
            <v>1421</v>
          </cell>
          <cell r="B38" t="str">
            <v>Chi phÝ tr¶ tr­íc</v>
          </cell>
        </row>
        <row r="39">
          <cell r="A39">
            <v>1422</v>
          </cell>
          <cell r="B39" t="str">
            <v>Chi phÝ chê kÕt chuyÓn</v>
          </cell>
        </row>
        <row r="40">
          <cell r="A40">
            <v>144</v>
          </cell>
          <cell r="B40" t="str">
            <v>ThÕ chÊp,ký c­îc,ký quü Ng.h¹n</v>
          </cell>
        </row>
        <row r="41">
          <cell r="A41">
            <v>15</v>
          </cell>
          <cell r="B41" t="str">
            <v>1.5. Tµi s¶n hµng hãa</v>
          </cell>
        </row>
        <row r="42">
          <cell r="A42">
            <v>151</v>
          </cell>
          <cell r="B42" t="str">
            <v>Hµng mua ®ang trªn ®­êng</v>
          </cell>
        </row>
        <row r="43">
          <cell r="A43">
            <v>152</v>
          </cell>
          <cell r="B43" t="str">
            <v>Nguyªn liÖu, vËt liÖu</v>
          </cell>
          <cell r="C43" t="str">
            <v>Chi tiÕt theo qu¶n lý</v>
          </cell>
        </row>
        <row r="44">
          <cell r="A44">
            <v>1521</v>
          </cell>
          <cell r="B44" t="str">
            <v>Nguyªn vËt liÖu chÝnh</v>
          </cell>
        </row>
        <row r="45">
          <cell r="A45">
            <v>1522</v>
          </cell>
          <cell r="B45" t="str">
            <v>VËt liÖu phô</v>
          </cell>
        </row>
        <row r="46">
          <cell r="A46">
            <v>1523</v>
          </cell>
          <cell r="B46" t="str">
            <v>Nhiªn liÖu</v>
          </cell>
        </row>
        <row r="47">
          <cell r="A47">
            <v>1524</v>
          </cell>
          <cell r="B47" t="str">
            <v>Phô tïng</v>
          </cell>
        </row>
        <row r="48">
          <cell r="A48">
            <v>1525</v>
          </cell>
          <cell r="B48" t="str">
            <v>ThiÕt bÞ XDCB</v>
          </cell>
        </row>
        <row r="49">
          <cell r="A49">
            <v>1526</v>
          </cell>
          <cell r="B49" t="str">
            <v>VËt liÖu kh¸c</v>
          </cell>
        </row>
        <row r="50">
          <cell r="A50" t="str">
            <v>152K</v>
          </cell>
          <cell r="B50" t="str">
            <v>NVL cho c¸c kho kh¸c</v>
          </cell>
        </row>
        <row r="51">
          <cell r="A51">
            <v>153</v>
          </cell>
          <cell r="B51" t="str">
            <v>C«ng cô, dông cô</v>
          </cell>
        </row>
        <row r="52">
          <cell r="A52">
            <v>1531</v>
          </cell>
          <cell r="B52" t="str">
            <v>C«ng cô, dông cô</v>
          </cell>
        </row>
        <row r="53">
          <cell r="A53">
            <v>1532</v>
          </cell>
          <cell r="B53" t="str">
            <v>Bao b× lu©n chuyÓn</v>
          </cell>
        </row>
        <row r="54">
          <cell r="A54">
            <v>1533</v>
          </cell>
          <cell r="B54" t="str">
            <v>§å dïng cho thuª</v>
          </cell>
        </row>
        <row r="55">
          <cell r="A55">
            <v>154</v>
          </cell>
          <cell r="B55" t="str">
            <v>Chi phÝ SXKD dang dë</v>
          </cell>
        </row>
        <row r="56">
          <cell r="A56">
            <v>155</v>
          </cell>
          <cell r="B56" t="str">
            <v>Thµnh phÈm</v>
          </cell>
        </row>
        <row r="57">
          <cell r="A57">
            <v>156</v>
          </cell>
          <cell r="B57" t="str">
            <v>Hµng ho¸</v>
          </cell>
        </row>
        <row r="58">
          <cell r="A58">
            <v>1561</v>
          </cell>
          <cell r="B58" t="str">
            <v>Gi¸ mua hµng hãa ®Ó b¸n</v>
          </cell>
        </row>
        <row r="59">
          <cell r="A59">
            <v>1562</v>
          </cell>
          <cell r="B59" t="str">
            <v>Chi phÝ thu mua hµng ho¸</v>
          </cell>
        </row>
        <row r="60">
          <cell r="A60">
            <v>157</v>
          </cell>
          <cell r="B60" t="str">
            <v>Hµng gëi ®i b¸n</v>
          </cell>
        </row>
        <row r="61">
          <cell r="A61">
            <v>159</v>
          </cell>
          <cell r="B61" t="str">
            <v>Dù phßng gi¶m gi¸ hµng tån kho</v>
          </cell>
        </row>
        <row r="62">
          <cell r="A62">
            <v>16</v>
          </cell>
          <cell r="B62" t="str">
            <v>1.6. Chi sù nghiÖp</v>
          </cell>
        </row>
        <row r="63">
          <cell r="A63">
            <v>161</v>
          </cell>
          <cell r="B63" t="str">
            <v>Chi sù nghiÖp (nguån nhµ n­íc)</v>
          </cell>
        </row>
        <row r="64">
          <cell r="A64">
            <v>1611</v>
          </cell>
          <cell r="B64" t="str">
            <v>Chi sù nghiÖp n¨m tr­íc</v>
          </cell>
        </row>
        <row r="65">
          <cell r="A65">
            <v>1612</v>
          </cell>
          <cell r="B65" t="str">
            <v>Chi sù nghiÖp n¨m nay</v>
          </cell>
        </row>
        <row r="66">
          <cell r="A66">
            <v>2</v>
          </cell>
          <cell r="B66" t="str">
            <v>2. TSC§ vµ §T­ dµi h¹n</v>
          </cell>
        </row>
        <row r="67">
          <cell r="A67">
            <v>21</v>
          </cell>
          <cell r="B67" t="str">
            <v>2.1. Tµi s¶n cè ®Þnh</v>
          </cell>
        </row>
        <row r="68">
          <cell r="A68">
            <v>211</v>
          </cell>
          <cell r="B68" t="str">
            <v>Tµi s¶n cè ®Þnh h÷u h×nh</v>
          </cell>
        </row>
        <row r="69">
          <cell r="A69">
            <v>2111</v>
          </cell>
          <cell r="B69" t="str">
            <v>M¸y mãc thiÕt bÞ</v>
          </cell>
        </row>
        <row r="70">
          <cell r="A70">
            <v>2112</v>
          </cell>
          <cell r="B70" t="str">
            <v>Ph­¬ng tiÖn vËn t¶i truyÒn dÉn</v>
          </cell>
        </row>
        <row r="71">
          <cell r="A71">
            <v>2113</v>
          </cell>
          <cell r="B71" t="str">
            <v>ThiÕt bÞ dông cô qu¶n lý</v>
          </cell>
        </row>
        <row r="72">
          <cell r="A72">
            <v>2114</v>
          </cell>
          <cell r="B72" t="str">
            <v>Nhµ cöa vµ vËt kiÕn tróc</v>
          </cell>
        </row>
        <row r="73">
          <cell r="A73">
            <v>2115</v>
          </cell>
          <cell r="B73" t="str">
            <v>§Êt ®ai</v>
          </cell>
        </row>
        <row r="74">
          <cell r="A74">
            <v>212</v>
          </cell>
          <cell r="B74" t="str">
            <v>TSC§ thuª tµi chÝnh</v>
          </cell>
        </row>
        <row r="75">
          <cell r="A75">
            <v>213</v>
          </cell>
          <cell r="B75" t="str">
            <v>TSC§ v« h×nh</v>
          </cell>
        </row>
        <row r="76">
          <cell r="A76">
            <v>2131</v>
          </cell>
          <cell r="B76" t="str">
            <v>QuyÒn sö dông ®Êt</v>
          </cell>
        </row>
        <row r="77">
          <cell r="A77">
            <v>2132</v>
          </cell>
          <cell r="B77" t="str">
            <v>Chi phÝ thµnh lËp, chuÈn bÞ SX</v>
          </cell>
        </row>
        <row r="78">
          <cell r="A78">
            <v>2133</v>
          </cell>
          <cell r="B78" t="str">
            <v>B»ng ph¸t minh s¸ng chÕ</v>
          </cell>
        </row>
        <row r="79">
          <cell r="A79">
            <v>2134</v>
          </cell>
          <cell r="B79" t="str">
            <v>Chi phÝ nghiªn cøu ph¸t triÓn</v>
          </cell>
        </row>
        <row r="80">
          <cell r="A80">
            <v>2135</v>
          </cell>
          <cell r="B80" t="str">
            <v>Chi phÝ vÒ lîi thÕ th­¬ng m¹i</v>
          </cell>
        </row>
        <row r="81">
          <cell r="A81">
            <v>2136</v>
          </cell>
          <cell r="B81" t="str">
            <v>Chi phÝ héi th¶o</v>
          </cell>
        </row>
        <row r="82">
          <cell r="A82">
            <v>2138</v>
          </cell>
          <cell r="B82" t="str">
            <v>TSC§ v« h×nh kh¸c</v>
          </cell>
        </row>
        <row r="83">
          <cell r="A83">
            <v>214</v>
          </cell>
          <cell r="B83" t="str">
            <v>Hao mßn TSC§</v>
          </cell>
        </row>
        <row r="84">
          <cell r="A84">
            <v>2141</v>
          </cell>
          <cell r="B84" t="str">
            <v>Hao mßn TSC§ h÷u h×nh</v>
          </cell>
        </row>
        <row r="85">
          <cell r="A85">
            <v>2142</v>
          </cell>
          <cell r="B85" t="str">
            <v>Hao mßn TSC§ ®i thuª</v>
          </cell>
        </row>
        <row r="86">
          <cell r="A86">
            <v>2143</v>
          </cell>
          <cell r="B86" t="str">
            <v>Hao mßn TSC§ v« h×nh</v>
          </cell>
        </row>
        <row r="87">
          <cell r="A87">
            <v>22</v>
          </cell>
          <cell r="B87" t="str">
            <v>2.2. §T chøng kho¸n dµi h¹n</v>
          </cell>
        </row>
        <row r="88">
          <cell r="A88">
            <v>221</v>
          </cell>
          <cell r="B88" t="str">
            <v>§Çu t­ chøng kho¸n dµi h¹n</v>
          </cell>
        </row>
        <row r="89">
          <cell r="A89">
            <v>2211</v>
          </cell>
          <cell r="B89" t="str">
            <v>Cæ phiÕu</v>
          </cell>
        </row>
        <row r="90">
          <cell r="A90">
            <v>2212</v>
          </cell>
          <cell r="B90" t="str">
            <v>Tr¸i phiÕu</v>
          </cell>
        </row>
        <row r="91">
          <cell r="A91">
            <v>222</v>
          </cell>
          <cell r="B91" t="str">
            <v>Gãp vèn liªn doanh</v>
          </cell>
        </row>
        <row r="92">
          <cell r="A92">
            <v>228</v>
          </cell>
          <cell r="B92" t="str">
            <v>§Çu t­ dµi h¹n kh¸c</v>
          </cell>
        </row>
        <row r="93">
          <cell r="A93">
            <v>229</v>
          </cell>
          <cell r="B93" t="str">
            <v>Dù phßng gi¶m gi¸ §T dµi h¹n</v>
          </cell>
        </row>
        <row r="94">
          <cell r="A94">
            <v>24</v>
          </cell>
          <cell r="B94" t="str">
            <v>2.4. Chi phÝ XDCB dë dang</v>
          </cell>
        </row>
        <row r="95">
          <cell r="A95">
            <v>241</v>
          </cell>
          <cell r="B95" t="str">
            <v>X©y dùng c¬ b¶n dë dang</v>
          </cell>
        </row>
        <row r="96">
          <cell r="A96">
            <v>2411</v>
          </cell>
          <cell r="B96" t="str">
            <v>Mua s¾m TSC§</v>
          </cell>
        </row>
        <row r="97">
          <cell r="A97">
            <v>2412</v>
          </cell>
          <cell r="B97" t="str">
            <v>X©y dùng c¬ b¶n-theo h¹ng môc</v>
          </cell>
        </row>
        <row r="98">
          <cell r="A98">
            <v>2413</v>
          </cell>
          <cell r="B98" t="str">
            <v>Söa ch÷a lín TSC§</v>
          </cell>
        </row>
        <row r="99">
          <cell r="A99">
            <v>244</v>
          </cell>
          <cell r="B99" t="str">
            <v>Ký quü , ký c­îc dµi h¹n</v>
          </cell>
        </row>
        <row r="100">
          <cell r="A100">
            <v>3</v>
          </cell>
          <cell r="B100" t="str">
            <v>3. Nî ph¶i tr¶</v>
          </cell>
        </row>
        <row r="101">
          <cell r="A101">
            <v>31</v>
          </cell>
          <cell r="B101" t="str">
            <v>3.1. Vay, nî ng¾n h¹n</v>
          </cell>
        </row>
        <row r="102">
          <cell r="A102">
            <v>311</v>
          </cell>
          <cell r="B102" t="str">
            <v>Vay ng¾n h¹n</v>
          </cell>
        </row>
        <row r="103">
          <cell r="A103">
            <v>315</v>
          </cell>
          <cell r="B103" t="str">
            <v>Nî dµi h¹n ®Õn h¹n tr¶</v>
          </cell>
        </row>
        <row r="104">
          <cell r="A104">
            <v>33</v>
          </cell>
          <cell r="B104" t="str">
            <v>3.3. Ph¶i tr¶, ph¶i nép</v>
          </cell>
        </row>
        <row r="105">
          <cell r="A105">
            <v>331</v>
          </cell>
          <cell r="B105" t="str">
            <v>Ph¶i tr¶ cho ng­êi b¸n</v>
          </cell>
          <cell r="C105" t="str">
            <v>Chi tiÕt theo qu¶n lý</v>
          </cell>
        </row>
        <row r="106">
          <cell r="A106">
            <v>333</v>
          </cell>
          <cell r="B106" t="str">
            <v>ThuÕ vµ c¸c kho¶n ph¶i nép NN</v>
          </cell>
        </row>
        <row r="107">
          <cell r="A107">
            <v>3331</v>
          </cell>
          <cell r="B107" t="str">
            <v>thuÕ GTGT ph¶i nép</v>
          </cell>
        </row>
        <row r="108">
          <cell r="A108">
            <v>33311</v>
          </cell>
          <cell r="B108" t="str">
            <v>thuÕ GTGT hµng néi ®Þa</v>
          </cell>
        </row>
        <row r="109">
          <cell r="A109">
            <v>33312</v>
          </cell>
          <cell r="B109" t="str">
            <v>thuÕ GTGT hµng nhËp khÈu</v>
          </cell>
        </row>
        <row r="110">
          <cell r="A110">
            <v>3333</v>
          </cell>
          <cell r="B110" t="str">
            <v>thuÕ xuÊt nhËp khÈu</v>
          </cell>
        </row>
        <row r="111">
          <cell r="A111">
            <v>3334</v>
          </cell>
          <cell r="B111" t="str">
            <v>ThuÕ thu nhËp doanh nghiÖp</v>
          </cell>
        </row>
        <row r="112">
          <cell r="A112">
            <v>3335</v>
          </cell>
          <cell r="B112" t="str">
            <v>Thu trªn vèn</v>
          </cell>
        </row>
        <row r="113">
          <cell r="A113">
            <v>3336</v>
          </cell>
          <cell r="B113" t="str">
            <v>ThuÕ tµi nguyªn</v>
          </cell>
        </row>
        <row r="114">
          <cell r="A114">
            <v>3337</v>
          </cell>
          <cell r="B114" t="str">
            <v>ThuÕ nhµ ®Êt, tiÒn thuª ®Êt</v>
          </cell>
        </row>
        <row r="115">
          <cell r="A115">
            <v>3338</v>
          </cell>
          <cell r="B115" t="str">
            <v>C¸c lo¹i thuÕ kh¸c</v>
          </cell>
        </row>
        <row r="116">
          <cell r="A116">
            <v>3339</v>
          </cell>
          <cell r="B116" t="str">
            <v>PhÝ,lÖ phÝ vµ c¸c kho¶n kh¸c</v>
          </cell>
        </row>
        <row r="117">
          <cell r="A117">
            <v>334</v>
          </cell>
          <cell r="B117" t="str">
            <v>Ph¶i tr¶ c«ng nh©n viªn</v>
          </cell>
        </row>
        <row r="118">
          <cell r="A118">
            <v>335</v>
          </cell>
          <cell r="B118" t="str">
            <v>Chi phÝ ph¶i tr¶</v>
          </cell>
        </row>
        <row r="119">
          <cell r="A119">
            <v>336</v>
          </cell>
          <cell r="B119" t="str">
            <v>Ph¶i tr¶ néi bé</v>
          </cell>
        </row>
        <row r="120">
          <cell r="A120">
            <v>338</v>
          </cell>
          <cell r="B120" t="str">
            <v>Ph¶i tr¶, ph¶i nép kh¸c</v>
          </cell>
        </row>
        <row r="121">
          <cell r="A121">
            <v>3381</v>
          </cell>
          <cell r="B121" t="str">
            <v>Tµi s¶n thõa chê gi¶i quyÕt</v>
          </cell>
        </row>
        <row r="122">
          <cell r="A122">
            <v>3382</v>
          </cell>
          <cell r="B122" t="str">
            <v>Kinh phÝ c«ng ®oµn</v>
          </cell>
        </row>
        <row r="123">
          <cell r="A123">
            <v>3383</v>
          </cell>
          <cell r="B123" t="str">
            <v>B¶o hiÓm x· héi</v>
          </cell>
        </row>
        <row r="124">
          <cell r="A124">
            <v>3384</v>
          </cell>
          <cell r="B124" t="str">
            <v>B¶o hiÓm ytÕ</v>
          </cell>
        </row>
        <row r="125">
          <cell r="A125">
            <v>3388</v>
          </cell>
          <cell r="B125" t="str">
            <v>Ph¶i tr¶ ph¶i nép kh¸c</v>
          </cell>
        </row>
        <row r="126">
          <cell r="A126">
            <v>34</v>
          </cell>
          <cell r="B126" t="str">
            <v>3.4. C¸c kho¶n vay, nî</v>
          </cell>
        </row>
        <row r="127">
          <cell r="A127">
            <v>341</v>
          </cell>
          <cell r="B127" t="str">
            <v>Vay dµi h¹n</v>
          </cell>
        </row>
        <row r="128">
          <cell r="A128">
            <v>342</v>
          </cell>
          <cell r="B128" t="str">
            <v>Nî dµi h¹n</v>
          </cell>
        </row>
        <row r="129">
          <cell r="A129">
            <v>4</v>
          </cell>
          <cell r="B129" t="str">
            <v>4. Nguån vèn chñ së h÷u</v>
          </cell>
        </row>
        <row r="130">
          <cell r="A130">
            <v>41</v>
          </cell>
          <cell r="B130" t="str">
            <v>Nguån vèn chñ së h÷u</v>
          </cell>
        </row>
        <row r="131">
          <cell r="A131">
            <v>411</v>
          </cell>
          <cell r="B131" t="str">
            <v>Nguån vèn kinh doanh, vèn gãp</v>
          </cell>
        </row>
        <row r="132">
          <cell r="A132">
            <v>4111</v>
          </cell>
          <cell r="B132" t="str">
            <v>Nguån vèn ban ®Çu (thµnh lËp)</v>
          </cell>
        </row>
        <row r="133">
          <cell r="A133">
            <v>4112</v>
          </cell>
          <cell r="B133" t="str">
            <v>Nguån vèn bæ sung</v>
          </cell>
        </row>
        <row r="134">
          <cell r="A134">
            <v>412</v>
          </cell>
          <cell r="B134" t="str">
            <v>Chªnh lÖch ®¸nh gi¸ l¹i TSC§</v>
          </cell>
        </row>
        <row r="135">
          <cell r="A135">
            <v>413</v>
          </cell>
          <cell r="B135" t="str">
            <v>Chªnh lÖch tû gi¸</v>
          </cell>
        </row>
        <row r="136">
          <cell r="A136">
            <v>414</v>
          </cell>
          <cell r="B136" t="str">
            <v>Quü ph¸t triÓn Kinh doanh</v>
          </cell>
        </row>
        <row r="137">
          <cell r="A137">
            <v>415</v>
          </cell>
          <cell r="B137" t="str">
            <v>Quü dù tr÷</v>
          </cell>
        </row>
        <row r="138">
          <cell r="A138">
            <v>416</v>
          </cell>
          <cell r="B138" t="str">
            <v>Quü dù phßng mÊt viÖc lµm</v>
          </cell>
        </row>
        <row r="139">
          <cell r="A139">
            <v>42</v>
          </cell>
          <cell r="B139" t="str">
            <v>4.2. L·i</v>
          </cell>
        </row>
        <row r="140">
          <cell r="A140">
            <v>421</v>
          </cell>
          <cell r="B140" t="str">
            <v>L·i ch­a ph©n phèi</v>
          </cell>
        </row>
        <row r="141">
          <cell r="A141">
            <v>4211</v>
          </cell>
          <cell r="B141" t="str">
            <v>L·i n¨m tr­íc</v>
          </cell>
        </row>
        <row r="142">
          <cell r="A142">
            <v>4212</v>
          </cell>
          <cell r="B142" t="str">
            <v>L·i n¨m nay</v>
          </cell>
        </row>
        <row r="143">
          <cell r="A143">
            <v>43</v>
          </cell>
          <cell r="B143" t="str">
            <v>4.3. Quü khen th­ëng,phóc lîi</v>
          </cell>
        </row>
        <row r="144">
          <cell r="A144">
            <v>431</v>
          </cell>
          <cell r="B144" t="str">
            <v>Quü khen th­ëng, phóc lîi</v>
          </cell>
        </row>
        <row r="145">
          <cell r="A145">
            <v>4311</v>
          </cell>
          <cell r="B145" t="str">
            <v>Quü khen th­ëng</v>
          </cell>
        </row>
        <row r="146">
          <cell r="A146">
            <v>4312</v>
          </cell>
          <cell r="B146" t="str">
            <v>Quü phóc lîi</v>
          </cell>
        </row>
        <row r="147">
          <cell r="A147">
            <v>441</v>
          </cell>
          <cell r="B147" t="str">
            <v>Nguån vèn ®Çu t­ XDCB</v>
          </cell>
        </row>
        <row r="148">
          <cell r="A148">
            <v>45</v>
          </cell>
          <cell r="B148" t="str">
            <v>4.5. Quü qu¶n lý cña cÊp trªn</v>
          </cell>
        </row>
        <row r="149">
          <cell r="A149">
            <v>451</v>
          </cell>
          <cell r="B149" t="str">
            <v>Quü qu¶n lý cña cÊp trªn</v>
          </cell>
        </row>
        <row r="150">
          <cell r="A150">
            <v>46</v>
          </cell>
          <cell r="B150" t="str">
            <v>4.6. Nguån kinh phÝ sù nghiÖp</v>
          </cell>
        </row>
        <row r="151">
          <cell r="A151">
            <v>461</v>
          </cell>
          <cell r="B151" t="str">
            <v>Nguån kinh phÝ sù nghiÖp</v>
          </cell>
        </row>
        <row r="152">
          <cell r="A152">
            <v>4611</v>
          </cell>
          <cell r="B152" t="str">
            <v>Nguån kinh phÝ SN,NSNN­íc NT</v>
          </cell>
        </row>
        <row r="153">
          <cell r="A153">
            <v>4612</v>
          </cell>
          <cell r="B153" t="str">
            <v>Nguån kinh phÝ SN,NSNN­íc NN</v>
          </cell>
        </row>
        <row r="154">
          <cell r="A154">
            <v>5</v>
          </cell>
          <cell r="B154" t="str">
            <v>5. Doanh thu</v>
          </cell>
        </row>
        <row r="155">
          <cell r="A155">
            <v>51</v>
          </cell>
          <cell r="B155" t="str">
            <v>5.1. Doanh thu</v>
          </cell>
        </row>
        <row r="156">
          <cell r="A156">
            <v>511</v>
          </cell>
          <cell r="B156" t="str">
            <v>Doanh thu b¸n hµng</v>
          </cell>
        </row>
        <row r="157">
          <cell r="A157">
            <v>5111</v>
          </cell>
          <cell r="B157" t="str">
            <v>Doanh thu b¸n hµng hãa</v>
          </cell>
        </row>
        <row r="158">
          <cell r="A158">
            <v>5112</v>
          </cell>
          <cell r="B158" t="str">
            <v>Doanh thu b¸n thµnh phÈm</v>
          </cell>
        </row>
        <row r="159">
          <cell r="A159">
            <v>5113</v>
          </cell>
          <cell r="B159" t="str">
            <v>Doanh thu cung cÊp dÞch vô</v>
          </cell>
        </row>
        <row r="160">
          <cell r="A160">
            <v>512</v>
          </cell>
          <cell r="B160" t="str">
            <v>Doanh thu b¸n hµng néi bé</v>
          </cell>
        </row>
        <row r="161">
          <cell r="A161">
            <v>5121</v>
          </cell>
          <cell r="B161" t="str">
            <v>Doanh thu b¸n hµng hãa</v>
          </cell>
        </row>
        <row r="162">
          <cell r="A162">
            <v>5122</v>
          </cell>
          <cell r="B162" t="str">
            <v>Doanh thu b¸n s¶n phÈm néi bé</v>
          </cell>
        </row>
        <row r="163">
          <cell r="A163">
            <v>5123</v>
          </cell>
          <cell r="B163" t="str">
            <v>Doanh thu ccÊp dÞch vô néi bé</v>
          </cell>
        </row>
        <row r="164">
          <cell r="A164">
            <v>52</v>
          </cell>
          <cell r="B164" t="str">
            <v>5.2. ChiÕt khÊu</v>
          </cell>
        </row>
        <row r="165">
          <cell r="A165">
            <v>521</v>
          </cell>
          <cell r="B165" t="str">
            <v>ChiÕt khÊu b¸n hµng</v>
          </cell>
        </row>
        <row r="166">
          <cell r="A166">
            <v>5211</v>
          </cell>
          <cell r="B166" t="str">
            <v>ChiÕt khÊu hµng hãa</v>
          </cell>
        </row>
        <row r="167">
          <cell r="A167">
            <v>5212</v>
          </cell>
          <cell r="B167" t="str">
            <v>ChiÕt khÊu thµnh phÈm</v>
          </cell>
        </row>
        <row r="168">
          <cell r="A168">
            <v>5213</v>
          </cell>
          <cell r="B168" t="str">
            <v>ChiÕt khÊu dÞch vô</v>
          </cell>
        </row>
        <row r="169">
          <cell r="A169">
            <v>53</v>
          </cell>
          <cell r="B169" t="str">
            <v>5.3. Hµng b¸n tr¶ l¹i,gi¶m gi¸</v>
          </cell>
        </row>
        <row r="170">
          <cell r="A170">
            <v>531</v>
          </cell>
          <cell r="B170" t="str">
            <v>Hµng b¸n bÞ tr¶ l¹i</v>
          </cell>
        </row>
        <row r="171">
          <cell r="A171">
            <v>532</v>
          </cell>
          <cell r="B171" t="str">
            <v>Gi¶m gi¸ hµng b¸n</v>
          </cell>
        </row>
        <row r="172">
          <cell r="A172">
            <v>6</v>
          </cell>
          <cell r="B172" t="str">
            <v>6. Chi phÝ SX,kinh doanh</v>
          </cell>
        </row>
        <row r="173">
          <cell r="A173">
            <v>61</v>
          </cell>
          <cell r="B173" t="str">
            <v>6.1. Mua hµng, nguyªn VL</v>
          </cell>
        </row>
        <row r="174">
          <cell r="A174">
            <v>611</v>
          </cell>
          <cell r="B174" t="str">
            <v>Mua hµng</v>
          </cell>
        </row>
        <row r="175">
          <cell r="A175">
            <v>6111</v>
          </cell>
          <cell r="B175" t="str">
            <v>Mua nguyªn liÖu, vËt liÖu</v>
          </cell>
        </row>
        <row r="176">
          <cell r="A176">
            <v>6112</v>
          </cell>
          <cell r="B176" t="str">
            <v>Mua hµng hãa</v>
          </cell>
        </row>
        <row r="177">
          <cell r="A177">
            <v>62</v>
          </cell>
          <cell r="B177" t="str">
            <v>6.2. Chi phÝ s¶n xuÊt</v>
          </cell>
        </row>
        <row r="178">
          <cell r="A178">
            <v>621</v>
          </cell>
          <cell r="B178" t="str">
            <v>Chi phÝ NVL trùc tiÕp</v>
          </cell>
        </row>
        <row r="179">
          <cell r="A179">
            <v>622</v>
          </cell>
          <cell r="B179" t="str">
            <v>Chi phÝ nh©n c«ng trùc tiÕp</v>
          </cell>
        </row>
        <row r="180">
          <cell r="A180">
            <v>627</v>
          </cell>
          <cell r="B180" t="str">
            <v>Chi phÝ s¶n xuÊt chung</v>
          </cell>
        </row>
        <row r="181">
          <cell r="A181">
            <v>6271</v>
          </cell>
          <cell r="B181" t="str">
            <v>Chi phÝ nh©n viªn X­ëng</v>
          </cell>
        </row>
        <row r="182">
          <cell r="A182">
            <v>6272</v>
          </cell>
          <cell r="B182" t="str">
            <v>Chi phÝ vËt liÖu, bao b×</v>
          </cell>
        </row>
        <row r="183">
          <cell r="A183">
            <v>6273</v>
          </cell>
          <cell r="B183" t="str">
            <v>Chi phÝ dông cô s¶n xuÊt</v>
          </cell>
        </row>
        <row r="184">
          <cell r="A184">
            <v>6274</v>
          </cell>
          <cell r="B184" t="str">
            <v>Chi phÝ khÊu hao TSC§</v>
          </cell>
        </row>
        <row r="185">
          <cell r="A185">
            <v>6275</v>
          </cell>
          <cell r="B185" t="str">
            <v>CF söa ch÷a th­êng xuyªn</v>
          </cell>
        </row>
        <row r="186">
          <cell r="A186">
            <v>6277</v>
          </cell>
          <cell r="B186" t="str">
            <v>Chi phÝ dÞch vô mua ngoµi</v>
          </cell>
        </row>
        <row r="187">
          <cell r="A187">
            <v>6278</v>
          </cell>
          <cell r="B187" t="str">
            <v>Chi phÝ b»ng tiÒn kh¸c</v>
          </cell>
        </row>
        <row r="188">
          <cell r="A188">
            <v>63</v>
          </cell>
          <cell r="B188" t="str">
            <v>6.3. Gi¸ thµnh</v>
          </cell>
        </row>
        <row r="189">
          <cell r="A189">
            <v>631</v>
          </cell>
          <cell r="B189" t="str">
            <v>Gi¸ thµnh s¶n xuÊt</v>
          </cell>
        </row>
        <row r="190">
          <cell r="A190">
            <v>632</v>
          </cell>
          <cell r="B190" t="str">
            <v>Gi¸ vèn hµng b¸n</v>
          </cell>
        </row>
        <row r="191">
          <cell r="A191">
            <v>64</v>
          </cell>
          <cell r="B191" t="str">
            <v>6.4. Chi phÝ l­u th«ng</v>
          </cell>
        </row>
        <row r="192">
          <cell r="A192">
            <v>641</v>
          </cell>
          <cell r="B192" t="str">
            <v>Chi phÝ b¸n hµng</v>
          </cell>
        </row>
        <row r="193">
          <cell r="A193">
            <v>6411</v>
          </cell>
          <cell r="B193" t="str">
            <v>Chi phÝ nh©n viªn b¸n hµng</v>
          </cell>
        </row>
        <row r="194">
          <cell r="A194">
            <v>6412</v>
          </cell>
          <cell r="B194" t="str">
            <v>Chi phÝ vËt liÖu</v>
          </cell>
        </row>
        <row r="195">
          <cell r="A195">
            <v>6413</v>
          </cell>
          <cell r="B195" t="str">
            <v>Chi phÝ dông cô ®å dïng</v>
          </cell>
        </row>
        <row r="196">
          <cell r="A196">
            <v>6414</v>
          </cell>
          <cell r="B196" t="str">
            <v>Chi phÝ khÊu hao TSC§</v>
          </cell>
        </row>
        <row r="197">
          <cell r="A197">
            <v>6415</v>
          </cell>
          <cell r="B197" t="str">
            <v>Chi phÝ qu¶ng c¸o</v>
          </cell>
        </row>
        <row r="198">
          <cell r="A198">
            <v>6416</v>
          </cell>
          <cell r="B198" t="str">
            <v>Chi phÝ héi nghÞ kh¸ch hµng</v>
          </cell>
        </row>
        <row r="199">
          <cell r="A199">
            <v>6417</v>
          </cell>
          <cell r="B199" t="str">
            <v>Chi phÝ dÞch vô mua ngoµi</v>
          </cell>
        </row>
        <row r="200">
          <cell r="A200">
            <v>6418</v>
          </cell>
          <cell r="B200" t="str">
            <v>Chi phÝ b»ng tiÒn kh¸c</v>
          </cell>
        </row>
        <row r="201">
          <cell r="A201">
            <v>642</v>
          </cell>
          <cell r="B201" t="str">
            <v>Chi phÝ qu¶n lý xÝ nghiÖp</v>
          </cell>
        </row>
        <row r="202">
          <cell r="A202">
            <v>6421</v>
          </cell>
          <cell r="B202" t="str">
            <v>C/phÝ NV qu¶n lý</v>
          </cell>
        </row>
        <row r="203">
          <cell r="A203">
            <v>6422</v>
          </cell>
          <cell r="B203" t="str">
            <v>Chi phÝ VËt liÖu bao b×</v>
          </cell>
        </row>
        <row r="204">
          <cell r="A204">
            <v>6423</v>
          </cell>
          <cell r="B204" t="str">
            <v>Chi phÝ ®å dïng v¨n phßng phÈm</v>
          </cell>
        </row>
        <row r="205">
          <cell r="A205">
            <v>6424</v>
          </cell>
          <cell r="B205" t="str">
            <v>Chi phÝ khÊu hao TSC§</v>
          </cell>
        </row>
        <row r="206">
          <cell r="A206">
            <v>6425</v>
          </cell>
          <cell r="B206" t="str">
            <v>Chi phÝ thuÕ, phÝ vµ lÖ phÝ</v>
          </cell>
        </row>
        <row r="207">
          <cell r="A207">
            <v>6426</v>
          </cell>
          <cell r="B207" t="str">
            <v>Chi phÝ dù phßng</v>
          </cell>
        </row>
        <row r="208">
          <cell r="A208">
            <v>6427</v>
          </cell>
          <cell r="B208" t="str">
            <v>CF dÞch vô mua ngoµi</v>
          </cell>
        </row>
        <row r="209">
          <cell r="A209">
            <v>6428</v>
          </cell>
          <cell r="B209" t="str">
            <v>Chi phÝ b»ng tiÒn kh¸c</v>
          </cell>
        </row>
        <row r="210">
          <cell r="A210">
            <v>7</v>
          </cell>
          <cell r="B210" t="str">
            <v>7. Thu nhËp ho¹t ®éng kh¸c</v>
          </cell>
        </row>
        <row r="211">
          <cell r="A211">
            <v>711</v>
          </cell>
          <cell r="B211" t="str">
            <v>Thu nhËp ho¹t ®éng tµi chÝnh</v>
          </cell>
        </row>
        <row r="212">
          <cell r="A212">
            <v>721</v>
          </cell>
          <cell r="B212" t="str">
            <v>C¸c kho¶n thu nhËp bÊt th­êng</v>
          </cell>
        </row>
        <row r="213">
          <cell r="A213">
            <v>7211</v>
          </cell>
          <cell r="B213" t="str">
            <v>TN bÊt th­êng -Nhg b¸n, th/lý TS</v>
          </cell>
        </row>
        <row r="214">
          <cell r="A214">
            <v>8</v>
          </cell>
          <cell r="B214" t="str">
            <v>8. Chi phÝ ho¹t ®éng kh¸c</v>
          </cell>
        </row>
        <row r="215">
          <cell r="A215">
            <v>811</v>
          </cell>
          <cell r="B215" t="str">
            <v>Chi phÝ ho¹t ®éng tµi chÝnh</v>
          </cell>
        </row>
        <row r="216">
          <cell r="A216">
            <v>821</v>
          </cell>
          <cell r="B216" t="str">
            <v>Chi phÝ bÊt th­êng</v>
          </cell>
        </row>
        <row r="217">
          <cell r="A217">
            <v>9</v>
          </cell>
          <cell r="B217" t="str">
            <v>9. X¸c ®Þnh kÕt qu¶ KD</v>
          </cell>
        </row>
        <row r="218">
          <cell r="A218">
            <v>911</v>
          </cell>
          <cell r="B218" t="str">
            <v>X¸c ®Þnh kÕt qu¶ KD</v>
          </cell>
        </row>
        <row r="219">
          <cell r="A219" t="str">
            <v>911KC</v>
          </cell>
          <cell r="B219" t="str">
            <v>KÕt chuyÓn X¸c ®Þnh kÕt qu¶ 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>
        <row r="6">
          <cell r="A6">
            <v>111</v>
          </cell>
          <cell r="B6" t="str">
            <v>TiÒn mÆt</v>
          </cell>
          <cell r="C6">
            <v>427924642</v>
          </cell>
          <cell r="E6">
            <v>0</v>
          </cell>
          <cell r="F6">
            <v>0</v>
          </cell>
          <cell r="G6">
            <v>427924642</v>
          </cell>
          <cell r="H6">
            <v>0</v>
          </cell>
        </row>
        <row r="7">
          <cell r="A7">
            <v>112</v>
          </cell>
          <cell r="B7" t="str">
            <v>TiÒn göi ng©n hµng</v>
          </cell>
          <cell r="C7">
            <v>245389</v>
          </cell>
          <cell r="E7">
            <v>0</v>
          </cell>
          <cell r="F7">
            <v>0</v>
          </cell>
          <cell r="G7">
            <v>245389</v>
          </cell>
          <cell r="H7">
            <v>0</v>
          </cell>
        </row>
        <row r="8">
          <cell r="A8">
            <v>131</v>
          </cell>
          <cell r="B8" t="str">
            <v>Ph¶i thu cña kh¸ch hµng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133</v>
          </cell>
          <cell r="B9" t="str">
            <v>ThuÕ GTGT ®­îc khÊu trõ</v>
          </cell>
          <cell r="C9">
            <v>35692708</v>
          </cell>
          <cell r="E9">
            <v>0</v>
          </cell>
          <cell r="F9">
            <v>9498900</v>
          </cell>
          <cell r="G9">
            <v>26193808</v>
          </cell>
          <cell r="H9">
            <v>0</v>
          </cell>
        </row>
        <row r="10">
          <cell r="A10">
            <v>1421</v>
          </cell>
          <cell r="B10" t="str">
            <v>Chi phÝ tr¶ tr­íc</v>
          </cell>
          <cell r="C10">
            <v>75381564</v>
          </cell>
          <cell r="E10">
            <v>0</v>
          </cell>
          <cell r="F10">
            <v>0</v>
          </cell>
          <cell r="G10">
            <v>75381564</v>
          </cell>
          <cell r="H10">
            <v>0</v>
          </cell>
        </row>
        <row r="11">
          <cell r="A11">
            <v>154</v>
          </cell>
          <cell r="B11" t="str">
            <v>Chi phÝ SXKD dang dë</v>
          </cell>
          <cell r="E11">
            <v>223542437.73411277</v>
          </cell>
          <cell r="F11">
            <v>0</v>
          </cell>
          <cell r="G11">
            <v>223542437.73411277</v>
          </cell>
          <cell r="H11">
            <v>0</v>
          </cell>
        </row>
        <row r="12">
          <cell r="A12">
            <v>211</v>
          </cell>
          <cell r="B12" t="str">
            <v>Tµi s¶n cè ®Þnh h÷u h×nh</v>
          </cell>
          <cell r="C12">
            <v>2753937668</v>
          </cell>
          <cell r="E12">
            <v>0</v>
          </cell>
          <cell r="F12">
            <v>0</v>
          </cell>
          <cell r="G12">
            <v>2753937668</v>
          </cell>
          <cell r="H12">
            <v>0</v>
          </cell>
        </row>
        <row r="13">
          <cell r="A13">
            <v>213</v>
          </cell>
          <cell r="B13" t="str">
            <v>TSC§ v« h×nh</v>
          </cell>
          <cell r="C13">
            <v>120000000</v>
          </cell>
          <cell r="E13">
            <v>0</v>
          </cell>
          <cell r="F13">
            <v>0</v>
          </cell>
          <cell r="G13">
            <v>120000000</v>
          </cell>
          <cell r="H13">
            <v>0</v>
          </cell>
        </row>
        <row r="14">
          <cell r="A14">
            <v>214</v>
          </cell>
          <cell r="B14" t="str">
            <v>Hao mßn TSC§</v>
          </cell>
          <cell r="C14">
            <v>-854633638</v>
          </cell>
          <cell r="E14">
            <v>0</v>
          </cell>
          <cell r="F14">
            <v>0</v>
          </cell>
          <cell r="G14">
            <v>0</v>
          </cell>
          <cell r="H14">
            <v>854633638</v>
          </cell>
        </row>
        <row r="15">
          <cell r="A15">
            <v>311</v>
          </cell>
          <cell r="B15" t="str">
            <v>Vay ng¾n h¹n</v>
          </cell>
          <cell r="D15">
            <v>1500000000</v>
          </cell>
          <cell r="E15">
            <v>0</v>
          </cell>
          <cell r="F15">
            <v>0</v>
          </cell>
          <cell r="G15">
            <v>0</v>
          </cell>
          <cell r="H15">
            <v>1500000000</v>
          </cell>
        </row>
        <row r="16">
          <cell r="A16">
            <v>334</v>
          </cell>
          <cell r="B16" t="str">
            <v>Ph¶i tr¶ c«ng nh©n viªn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411</v>
          </cell>
          <cell r="B17" t="str">
            <v>Nguån vèn kinh doanh, vèn gãp</v>
          </cell>
          <cell r="D17">
            <v>953662333</v>
          </cell>
          <cell r="E17">
            <v>0</v>
          </cell>
          <cell r="F17">
            <v>0</v>
          </cell>
          <cell r="G17">
            <v>0</v>
          </cell>
          <cell r="H17">
            <v>953662333</v>
          </cell>
        </row>
        <row r="18">
          <cell r="A18">
            <v>413</v>
          </cell>
          <cell r="B18" t="str">
            <v>Chªnh lÖch tû gi¸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421</v>
          </cell>
          <cell r="B19" t="str">
            <v>L·i ch­a ph©n phèi</v>
          </cell>
          <cell r="D19">
            <v>99886000</v>
          </cell>
          <cell r="E19">
            <v>0</v>
          </cell>
          <cell r="F19">
            <v>16241460.062726161</v>
          </cell>
          <cell r="G19">
            <v>0</v>
          </cell>
          <cell r="H19">
            <v>116127460.06272615</v>
          </cell>
        </row>
        <row r="20">
          <cell r="A20">
            <v>431</v>
          </cell>
          <cell r="B20" t="str">
            <v>Quü khen th­ëng, phóc lîi</v>
          </cell>
          <cell r="D20">
            <v>5000000</v>
          </cell>
          <cell r="E20">
            <v>0</v>
          </cell>
          <cell r="F20">
            <v>0</v>
          </cell>
          <cell r="G20">
            <v>0</v>
          </cell>
          <cell r="H20">
            <v>5000000</v>
          </cell>
        </row>
        <row r="21">
          <cell r="A21">
            <v>511</v>
          </cell>
          <cell r="B21" t="str">
            <v>Doanh thu b¸n hµng</v>
          </cell>
          <cell r="E21">
            <v>327000000</v>
          </cell>
          <cell r="F21">
            <v>0</v>
          </cell>
          <cell r="G21">
            <v>327000000</v>
          </cell>
          <cell r="H21">
            <v>0</v>
          </cell>
        </row>
        <row r="22">
          <cell r="A22">
            <v>622</v>
          </cell>
          <cell r="B22" t="str">
            <v>Chi phÝ nh©n c«ng trùc tiÕp</v>
          </cell>
          <cell r="E22">
            <v>0</v>
          </cell>
          <cell r="F22">
            <v>30220000</v>
          </cell>
          <cell r="G22">
            <v>0</v>
          </cell>
          <cell r="H22">
            <v>30220000</v>
          </cell>
        </row>
        <row r="23">
          <cell r="A23">
            <v>627</v>
          </cell>
          <cell r="B23" t="str">
            <v>Chi phÝ s¶n xuÊt chung</v>
          </cell>
          <cell r="E23">
            <v>0</v>
          </cell>
          <cell r="F23">
            <v>44320000</v>
          </cell>
          <cell r="G23">
            <v>0</v>
          </cell>
          <cell r="H23">
            <v>44320000</v>
          </cell>
        </row>
        <row r="24">
          <cell r="A24">
            <v>632</v>
          </cell>
          <cell r="B24" t="str">
            <v>Gi¸ vèn hµng b¸n</v>
          </cell>
          <cell r="E24">
            <v>269701358.95727384</v>
          </cell>
          <cell r="F24">
            <v>269701358.95727384</v>
          </cell>
          <cell r="G24">
            <v>0</v>
          </cell>
          <cell r="H24">
            <v>0</v>
          </cell>
        </row>
        <row r="25">
          <cell r="A25">
            <v>642</v>
          </cell>
          <cell r="B25" t="str">
            <v>Chi phÝ qu¶n lý xÝ nghiÖp</v>
          </cell>
          <cell r="E25">
            <v>0</v>
          </cell>
          <cell r="F25">
            <v>34820000</v>
          </cell>
          <cell r="G25">
            <v>0</v>
          </cell>
          <cell r="H25">
            <v>34820000</v>
          </cell>
        </row>
        <row r="26">
          <cell r="A26">
            <v>711</v>
          </cell>
          <cell r="B26" t="str">
            <v>Thu nhËp ho¹t ®éng tµi chÝnh</v>
          </cell>
          <cell r="E26">
            <v>5002819.0199999996</v>
          </cell>
          <cell r="F26">
            <v>0</v>
          </cell>
          <cell r="G26">
            <v>5002819.0199999996</v>
          </cell>
          <cell r="H26">
            <v>0</v>
          </cell>
        </row>
      </sheetData>
      <sheetData sheetId="74"/>
      <sheetData sheetId="75"/>
      <sheetData sheetId="76"/>
      <sheetData sheetId="7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  <sheetName val="DZ 35"/>
      <sheetName val="Cto"/>
      <sheetName val="dtxl"/>
      <sheetName val="thopxlc"/>
      <sheetName val="thxlk"/>
      <sheetName val="vldien"/>
      <sheetName val="vlcaqu"/>
      <sheetName val="dien"/>
      <sheetName val="vcdd"/>
      <sheetName val="vcdn"/>
      <sheetName val="beton"/>
      <sheetName val="cpdbu"/>
      <sheetName val="chenh"/>
      <sheetName val="dg1"/>
      <sheetName val="ESTI."/>
      <sheetName val="DI-ESTI"/>
      <sheetName val="Sheet1"/>
      <sheetName val="Sheet2"/>
      <sheetName val="Sheet3"/>
      <sheetName val="00000000"/>
      <sheetName val=""/>
      <sheetName val="TMDT1"/>
      <sheetName val="CFXL"/>
      <sheetName val="THTB"/>
      <sheetName val="THCFK"/>
      <sheetName val="KLC"/>
      <sheetName val="Pvon_laivay"/>
      <sheetName val="Khaitoan"/>
      <sheetName val="DZ"/>
      <sheetName val="MSTB"/>
      <sheetName val="CFTK"/>
      <sheetName val="CFTV"/>
      <sheetName val="DGTH"/>
      <sheetName val="VLHTXL"/>
      <sheetName val="KTDA"/>
      <sheetName val="KTCAT"/>
      <sheetName val="Cuoc"/>
      <sheetName val="LuongZaHung"/>
      <sheetName val="MTC"/>
      <sheetName val="Gia-NSang"/>
      <sheetName val="CP tr-tron"/>
      <sheetName val="CTDG"/>
      <sheetName val="ML"/>
      <sheetName val="KLSSanh"/>
      <sheetName val="SosanhPA"/>
      <sheetName val="Phanvon"/>
      <sheetName val="&lt;oin&gt;"/>
      <sheetName val="5"/>
      <sheetName val="XD"/>
      <sheetName val="6"/>
      <sheetName val="KL"/>
      <sheetName val="NCKT"/>
      <sheetName val="VLP"/>
      <sheetName val="Luong"/>
      <sheetName val="Tro giup"/>
      <sheetName val="DZ 0.4"/>
      <sheetName val="Work-Condition"/>
      <sheetName val="CTDZ6kv (gd1) "/>
      <sheetName val="CTDZ 0.4+cto (GD1)"/>
      <sheetName val="CTTBA (gd1)"/>
      <sheetName val="Gia"/>
      <sheetName val="TT04"/>
      <sheetName val="äp"/>
      <sheetName val="gvl"/>
      <sheetName val="XL4Poppy"/>
      <sheetName val="dongia"/>
      <sheetName val="07.5103_x0007_07.51035Hoäp noái caùp "/>
      <sheetName val="TH-XL"/>
      <sheetName val="CaMay"/>
      <sheetName val="DGiaT"/>
      <sheetName val="DGiaTN"/>
      <sheetName val="TT"/>
      <sheetName val="MTL(AG)"/>
      <sheetName val="MTL$-INTER"/>
      <sheetName val="äp__x0007_07.5102_x0007_07.51024Hoäp noái c"/>
      <sheetName val="PLQN99"/>
      <sheetName val="Du Toan"/>
      <sheetName val="äp_x0000__x0007_07.5102_x0007_07.51024Hoäp noái c"/>
      <sheetName val="äp?_x0007_07.5102_x0007_07.51024Hoäp noái c"/>
      <sheetName val="chiettinh"/>
      <sheetName val="CHITIET VL-NC-TT1p"/>
      <sheetName val="DTCT"/>
      <sheetName val="MTO REV.2(ARMOR)"/>
      <sheetName val="DATA"/>
      <sheetName val="THVT"/>
      <sheetName val="PTDM"/>
      <sheetName val="TONGKE3p"/>
      <sheetName val="KH-Q1,Q2,0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-LISTING"/>
      <sheetName val="L&amp;B"/>
      <sheetName val="P&amp;M"/>
      <sheetName val="MV"/>
      <sheetName val="COMPUTER"/>
      <sheetName val="OE"/>
      <sheetName val="Fur"/>
      <sheetName val="F&amp;F"/>
      <sheetName val="FA"/>
      <sheetName val="KL"/>
      <sheetName val="DISPOSAL"/>
      <sheetName val="Revaluation"/>
      <sheetName val="XL4Poppy"/>
      <sheetName val="FA_LISTING"/>
      <sheetName val="Sheet2"/>
      <sheetName val="bm"/>
      <sheetName val="xuan"/>
      <sheetName val="T2"/>
      <sheetName val="T3"/>
      <sheetName val="T4"/>
      <sheetName val="T5"/>
      <sheetName val="T6"/>
      <sheetName val="T7"/>
      <sheetName val="tuan"/>
      <sheetName val="Sum"/>
      <sheetName val="HBuom"/>
      <sheetName val="HBT-1"/>
      <sheetName val="THo"/>
      <sheetName val="BDinh"/>
      <sheetName val="Super"/>
      <sheetName val="HBT-2"/>
      <sheetName val="SC"/>
      <sheetName val="HDong"/>
      <sheetName val="CGiay"/>
      <sheetName val="GLam"/>
      <sheetName val="TXuan-1"/>
      <sheetName val="DDa"/>
      <sheetName val="HKiem"/>
      <sheetName val="Vacant"/>
      <sheetName val="TXuan-2"/>
      <sheetName val="00000000"/>
      <sheetName val="DG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XL4Test5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t"/>
      <sheetName val="tkhai"/>
      <sheetName val="muavao"/>
      <sheetName val="banra"/>
      <sheetName val="BCSDHDNam"/>
      <sheetName val="SDHDThang"/>
      <sheetName val="DTCT-tuyen chinh"/>
      <sheetName val="THmp03"/>
      <sheetName val="K²"/>
      <sheetName val="m doc"/>
      <sheetName val="Vat tu"/>
      <sheetName val="QUY TIEN MAT"/>
      <sheetName val="Tongcongchixdnha"/>
      <sheetName val="QUY XAY DUNG NHA HANG"/>
      <sheetName val="truc tiep"/>
      <sheetName val="00000080"/>
      <sheetName val="Bke(10"/>
      <sheetName val="tra-vat-lieu"/>
      <sheetName val="giathanh1"/>
      <sheetName val="coctuatrenda"/>
      <sheetName val="Luong T1- 03"/>
      <sheetName val="Luong T2- 03"/>
      <sheetName val="Luong T3- 03"/>
      <sheetName val="dt-tkkttc1-1"/>
      <sheetName val="ngn"/>
      <sheetName val="tl_khovt"/>
      <sheetName val="Chi tieu ngoak bang - OK"/>
      <sheetName val="CtietQK"/>
      <sheetName val="Thong ke thigt bi"/>
      <sheetName val="K²__OK"/>
      <sheetName val="Dinh muc CP KTCB kêac"/>
      <sheetName val="410-goc"/>
      <sheetName val="420-goc"/>
      <sheetName val="430-goc"/>
      <sheetName val="44-goc"/>
      <sheetName val="45-goc"/>
      <sheetName val="410"/>
      <sheetName val="420"/>
      <sheetName val="430"/>
      <sheetName val="440"/>
      <sheetName val="450"/>
      <sheetName val="~         "/>
      <sheetName val="RECAP"/>
      <sheetName val="Cho giao"/>
      <sheetName val="Ban"/>
      <sheetName val="Cadencier 410"/>
      <sheetName val="Cadencier 420"/>
      <sheetName val="Stock"/>
      <sheetName val="Car"/>
      <sheetName val="soban"/>
      <sheetName val="220"/>
      <sheetName val="230"/>
      <sheetName val="250"/>
      <sheetName val="240"/>
      <sheetName val="choban"/>
      <sheetName val="NC"/>
      <sheetName val="Bao_cao"/>
      <sheetName val="TG_TSCD_-_OK"/>
      <sheetName val="LC_tien_te"/>
      <sheetName val="QT_TNDN"/>
      <sheetName val="Trang_bia"/>
      <sheetName val="CD_tai_khoan"/>
      <sheetName val="CDKT_-_OK"/>
      <sheetName val="Chi_tieu_ngoai_bang_-_OK"/>
      <sheetName val="GTGT_duoc_KT,_hoan_lai,_mien0k_"/>
      <sheetName val="Bang_ke_chi_phi"/>
      <sheetName val="Phai_thu_-_OK"/>
      <sheetName val="Phai_tra_-_OK"/>
      <sheetName val="Tam_ung"/>
      <sheetName val="XNT_-_OK"/>
      <sheetName val="Thu_noi_bo"/>
      <sheetName val="Phai_tra_noi_bo"/>
      <sheetName val="Tinh_hinh_thu_nhap_CBCNV_-_OK"/>
      <sheetName val="Bang_khoi_luong"/>
      <sheetName val="Bang_phan_tich"/>
      <sheetName val="TH_vat_tu"/>
      <sheetName val="TH_kinh_phi"/>
      <sheetName val="TH_May_TC"/>
      <sheetName val="TH_nhan_cong"/>
      <sheetName val="Thong_ke_thiet_bi"/>
      <sheetName val="Dinh_muc_CP_KTCB_khac"/>
      <sheetName val="MTO REV.0"/>
      <sheetName val="CC.huyen"/>
      <sheetName val="TOONG HOP"/>
      <sheetName val="ten ncc"/>
      <sheetName val="cho g iao"/>
      <sheetName val="0204"/>
      <sheetName val="ton "/>
      <sheetName val="0000000000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Sheet26"/>
      <sheetName val="K²__€OK"/>
      <sheetName val="DGchitiet "/>
      <sheetName val="PNT_QUOT__3"/>
      <sheetName val="COAT_WRAP_QIOT__3"/>
      <sheetName val="THop 3"/>
      <sheetName val="Sÿÿÿÿÿÿ"/>
      <sheetName val="Phai tra - OC"/>
      <sheetName val="K²_x0000__x0000_OK"/>
      <sheetName val="tl/khovt"/>
      <sheetName val="K²??OK"/>
      <sheetName val="K²_x0000__x0000_€OK"/>
      <sheetName val="K²??€OK"/>
      <sheetName val="Intl with Acq"/>
      <sheetName val="IMT"/>
      <sheetName val="DAILY"/>
      <sheetName val="CY FCST"/>
      <sheetName val="CY PLAN"/>
      <sheetName val="INT'L DAILY"/>
      <sheetName val="CLIENT"/>
      <sheetName val="INTL 03"/>
      <sheetName val="2002 ACT"/>
      <sheetName val="2003 ACT"/>
      <sheetName val="M&amp;A"/>
      <sheetName val="Mexico"/>
      <sheetName val="Intl Nomex"/>
      <sheetName val="Intl Nomex Noweb"/>
      <sheetName val="OV (2)"/>
      <sheetName val="Wu.com"/>
      <sheetName val="Wu.com Mex"/>
      <sheetName val="INTL 02"/>
      <sheetName val="CISCO"/>
      <sheetName val=""/>
      <sheetName val="Can"/>
      <sheetName val="t-dt/an"/>
      <sheetName val="X_x000c_4Poppy"/>
      <sheetName val="t-dt_an"/>
      <sheetName val="List of 2 digit codes"/>
      <sheetName val="KKKKKKKK"/>
      <sheetName val="Bag cao"/>
      <sheetName val="THop12_x0000__x0000__x0000__x0000__x0000__x0000__x0000__x0000__x0000__x0000__x0000_Ɽ̖_x0000__x0004__x0000__x0000__x0000__x0000__x0000__x0000__xd928_̕_x0000__x0000_"/>
      <sheetName val="QU[ TIEN MAT"/>
      <sheetName val="C4iet11"/>
      <sheetName val="Payment"/>
      <sheetName val="Agg-Require-Asphalt"/>
      <sheetName val="B`ng phan tich"/>
      <sheetName val="TH khnh phi"/>
      <sheetName val="Dinh mub CP KTCB khac"/>
      <sheetName val="px2,tb,tl"/>
      <sheetName val="Sheet00"/>
      <sheetName val="QU_ TIEN MAT"/>
      <sheetName val="CdietQII"/>
      <sheetName val="K²_x005f_x0000__x005f_x0000_OK"/>
      <sheetName val="K²_x005f_x0000__x005f_x0000_€OK"/>
      <sheetName val="m_doc"/>
      <sheetName val="DTCT-tuyen_chinh"/>
      <sheetName val="QUY_TIEN_MAT"/>
      <sheetName val="QUY_XAY_DUNG_NHA_HANG"/>
      <sheetName val="truc_tiep"/>
      <sheetName val="Chi_tieu_ngoak_bang_-_OK"/>
      <sheetName val="Thong_ke_thigt_bi"/>
      <sheetName val="~_________"/>
      <sheetName val="Luong_T1-_03"/>
      <sheetName val="Luong_T2-_03"/>
      <sheetName val="Luong_T3-_03"/>
      <sheetName val="Cho_giao"/>
      <sheetName val="Cadencier_410"/>
      <sheetName val="Cadencier_420"/>
      <sheetName val="Dinh_muc_CP_KTCB_kêac"/>
      <sheetName val="Vat_tu"/>
      <sheetName val="LEGEND"/>
      <sheetName val="????????"/>
      <sheetName val="THop12_x0000_Ɽ̖_x0000__x0004__x0000__xd928_̕_x0000_✠̖_x0000_t_x0000__x0019_[dt-tkkttc"/>
      <sheetName val="ND"/>
      <sheetName val="THop12_x0000__x0000__x0000__x0000__x0000__x0000__x0000__x0000__x0000__x0000__x0000_??_x0000__x0004__x0000__x0000__x0000__x0000__x0000__x0000_??_x0000__x0000_"/>
      <sheetName val="]Ctiet12_x0000_?_x0000__x0000__x0000__x0000__x0000__x0000__x0000__x0000__x0000__x0000_??_x0000__x0004__x0000__x0000__x0000__x0000__x0000__x0000_?"/>
      <sheetName val="tl_khovt_x0000__x0000__x0000__x0000__x0000__x0000__x0000__x0000__x0000__x0009__x0000_䀠Ԗ_x0000__x0004__x0000__x0000__x0000__x0000__x0000__x0000_ᓰԗ"/>
      <sheetName val="K²_x005f_x005f_x005f_x0000__x005f_x005f_x005f_x0000_OK"/>
      <sheetName val="K²_x005f_x005f_x005f_x0000__x005f_x005f_x005f_x0000_€OK"/>
      <sheetName val="K²_x005f_x005f_x005f_x005f_x005f_x005f_x005f_x0000__x00"/>
      <sheetName val="ESTI."/>
      <sheetName val="DI-ESTI"/>
      <sheetName val="IBASE"/>
      <sheetName val="THop12???????????Ɽ̖?_x0004_??????_xd928_̕??"/>
      <sheetName val="CD tah khoan"/>
      <sheetName val="C "/>
      <sheetName val="CANDOI"/>
      <sheetName val="Nhap VT oto"/>
      <sheetName val="________"/>
      <sheetName val="THop12___________Ɽ̖__x0004________xd928_̕__"/>
      <sheetName val="_Ctiet12"/>
      <sheetName val="tl_khovt_x0000__x0000__x0000__x0000__x0000__x0000__x0000__x0000__x0000_ _x0000_䀠Ԗ_x0000__x0004__x0000__x0000__x0000__x0000__x0000__x0000_ᓰԗ"/>
      <sheetName val="ThongSo"/>
      <sheetName val="THop12??????????????_x0004_??????????"/>
      <sheetName val="Thuc thanh"/>
      <sheetName val="VL,NC"/>
      <sheetName val="Page 3"/>
      <sheetName val="dg-VTu"/>
      <sheetName val="[dt-tkkttc1-1.xls]tl/khovt"/>
      <sheetName val="[dt-tkkttc1-1.xls][dt-tkkttc1-1"/>
      <sheetName val="[dt-tkkttc1-1.xls]t-dt/an"/>
      <sheetName val="THop12_______________x0004___________"/>
      <sheetName val="_dt-tkkttc1-1.xls_tl_khovt"/>
      <sheetName val="_dt-tkkttc1-1.xls_t-dt_an"/>
      <sheetName val="K²?OK"/>
      <sheetName val="Diengiaikluong"/>
      <sheetName val="THop12?Ɽ̖?_x0004_?_xd928_̕?✠̖?t?_x0019_[dt-tkkttc"/>
      <sheetName val="]Ctiet12???????????????_x0004_???????"/>
      <sheetName val="tl_khovt?????????_x0009_?䀠Ԗ?_x0004_??????ᓰԗ"/>
      <sheetName val="tl_khovt????????? ?䀠Ԗ?_x0004_??????ᓰԗ"/>
      <sheetName val="_dt-tkkttc1-1.xls__dt-tkkttc1-1"/>
      <sheetName val="K²_OK"/>
      <sheetName val="THop12_Ɽ̖__x0004___xd928_̕_✠̖_t__x0019__dt-tkkttc"/>
      <sheetName val="_Ctiet12________________x0004________"/>
      <sheetName val="tl_khovt__________x0009__䀠Ԗ__x0004_______ᓰԗ"/>
      <sheetName val="tl_khovt_________ _䀠Ԗ__x0004_______ᓰԗ"/>
      <sheetName val="Bao_cao1"/>
      <sheetName val="TG_TSCD_-_OK1"/>
      <sheetName val="LC_tien_te1"/>
      <sheetName val="QT_TNDN1"/>
      <sheetName val="Trang_bia1"/>
      <sheetName val="CD_tai_khoan1"/>
      <sheetName val="CDKT_-_OK1"/>
      <sheetName val="Chi_tieu_ngoai_bang_-_OK1"/>
      <sheetName val="GTGT_duoc_KT,_hoan_lai,_mien0k1"/>
      <sheetName val="Bang_ke_chi_phi1"/>
      <sheetName val="Phai_thu_-_OK1"/>
      <sheetName val="Phai_tra_-_OK1"/>
      <sheetName val="Tam_ung1"/>
      <sheetName val="XNT_-_OK1"/>
      <sheetName val="Thu_noi_bo1"/>
      <sheetName val="Phai_tra_noi_bo1"/>
      <sheetName val="Tinh_hinh_thu_nhap_CBCNV_-_OK1"/>
      <sheetName val="Bang_khoi_luong1"/>
      <sheetName val="Bang_phan_tich1"/>
      <sheetName val="TH_vat_tu1"/>
      <sheetName val="TH_kinh_phi1"/>
      <sheetName val="TH_May_TC1"/>
      <sheetName val="TH_nhan_cong1"/>
      <sheetName val="Thong_ke_thiet_bi1"/>
      <sheetName val="Dinh_muc_CP_KTCB_khac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MTO_REV_0"/>
      <sheetName val="CC_huyen"/>
      <sheetName val="Phai_tra_-_OC"/>
      <sheetName val="THop_3"/>
      <sheetName val="Bag_cao"/>
      <sheetName val="TOONG_HOP"/>
      <sheetName val="ten_ncc"/>
      <sheetName val="cho_g_iao"/>
      <sheetName val="ton_"/>
      <sheetName val="X4Poppy"/>
      <sheetName val="Intl_with_Acq"/>
      <sheetName val="CY_FCST"/>
      <sheetName val="CY_PLAN"/>
      <sheetName val="INT'L_DAILY"/>
      <sheetName val="INTL_03"/>
      <sheetName val="2002_ACT"/>
      <sheetName val="2003_ACT"/>
      <sheetName val="Intl_Nomex"/>
      <sheetName val="Intl_Nomex_Noweb"/>
      <sheetName val="OV_(2)"/>
      <sheetName val="Wu_com"/>
      <sheetName val="Wu_com_Mex"/>
      <sheetName val="INTL_02"/>
      <sheetName val="ctdg"/>
      <sheetName val="t-$t_an"/>
      <sheetName val="op mai-HC"/>
      <sheetName val="NhanCong"/>
      <sheetName val="Config"/>
      <sheetName val="CP Du phong"/>
      <sheetName val="THCP Lap dat"/>
      <sheetName val="THCP xay dung"/>
      <sheetName val="Don gia LD"/>
      <sheetName val="Ts"/>
      <sheetName val="Du toan XD"/>
      <sheetName val="THDT goi thau TB"/>
      <sheetName val="Tong hop kinh phi"/>
      <sheetName val="THDT goi thau XD"/>
      <sheetName val="Don gia XD"/>
      <sheetName val="Tho lai may"/>
      <sheetName val="Tien do TV"/>
      <sheetName val="[dt-tkkttc1-1.xl"/>
      <sheetName val="_dt-tkkttc1-1.xl"/>
      <sheetName val="m_doc1"/>
      <sheetName val="Luong_T1-_031"/>
      <sheetName val="Luong_T2-_031"/>
      <sheetName val="Luong_T3-_031"/>
      <sheetName val="truc_tiep1"/>
      <sheetName val="B`ng_phan_tich"/>
      <sheetName val="TH_khnh_phi"/>
      <sheetName val="Dinh_mub_CP_KTCB_khac"/>
      <sheetName val="QU[_TIEN_MAT"/>
      <sheetName val="QU__TIEN_MAT"/>
      <sheetName val="DGchitiet_"/>
      <sheetName val="THop12Ɽ̖̕"/>
      <sheetName val="Adj Entry_Me"/>
      <sheetName val="Adj Entry_TH"/>
      <sheetName val="TONGKE3p "/>
      <sheetName val="TDTKP"/>
      <sheetName val="Bao_cao4"/>
      <sheetName val="Bang_khoi_luong4"/>
      <sheetName val="Bang_phan_tich4"/>
      <sheetName val="TH_vat_tu4"/>
      <sheetName val="TH_kinh_phi4"/>
      <sheetName val="TH_May_TC4"/>
      <sheetName val="TH_nhan_cong4"/>
      <sheetName val="Thong_ke_thiet_bi4"/>
      <sheetName val="Dinh_muc_CP_KTCB_khac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G_TSCD_-_OK4"/>
      <sheetName val="LC_tien_te4"/>
      <sheetName val="QT_TNDN4"/>
      <sheetName val="Trang_bia4"/>
      <sheetName val="CD_tai_khoan4"/>
      <sheetName val="CDKT_-_OK4"/>
      <sheetName val="Chi_tieu_ngoai_bang_-_OK4"/>
      <sheetName val="GTGT_duoc_KT,_hoan_lai,_mien0k4"/>
      <sheetName val="Bang_ke_chi_phi4"/>
      <sheetName val="Phai_thu_-_OK4"/>
      <sheetName val="Phai_tra_-_OK4"/>
      <sheetName val="Tam_ung4"/>
      <sheetName val="XNT_-_OK4"/>
      <sheetName val="Thu_noi_bo4"/>
      <sheetName val="Phai_tra_noi_bo4"/>
      <sheetName val="Tinh_hinh_thu_nhap_CBCNV_-_OK4"/>
      <sheetName val="DTCT-tuyen_chinh3"/>
      <sheetName val="QUY_TIEN_MAT3"/>
      <sheetName val="QUY_XAY_DUNG_NHA_HANG3"/>
      <sheetName val="m_doc3"/>
      <sheetName val="truc_tiep3"/>
      <sheetName val="Luong_T1-_033"/>
      <sheetName val="Luong_T2-_033"/>
      <sheetName val="Luong_T3-_033"/>
      <sheetName val="~_________3"/>
      <sheetName val="cho_giao3"/>
      <sheetName val="Cadencier_4103"/>
      <sheetName val="Cadencier_4203"/>
      <sheetName val="TOONG_HOP3"/>
      <sheetName val="ten_ncc3"/>
      <sheetName val="cho_g_iao3"/>
      <sheetName val="ton_3"/>
      <sheetName val="Chi_tieu_ngoak_bang_-_OK3"/>
      <sheetName val="Thong_ke_thigt_bi3"/>
      <sheetName val="Dinh_muc_CP_KTCB_kêac3"/>
      <sheetName val="MTO_REV_03"/>
      <sheetName val="CC_huyen3"/>
      <sheetName val="Vat_tu3"/>
      <sheetName val="THop_33"/>
      <sheetName val="Bao_cao2"/>
      <sheetName val="Bang_khoi_luong2"/>
      <sheetName val="Bang_phan_tich2"/>
      <sheetName val="TH_vat_tu2"/>
      <sheetName val="TH_kinh_phi2"/>
      <sheetName val="TH_May_TC2"/>
      <sheetName val="TH_nhan_cong2"/>
      <sheetName val="Thong_ke_thiet_bi2"/>
      <sheetName val="Dinh_muc_CP_KTCB_khac2"/>
      <sheetName val="TG_TSCD_-_OK2"/>
      <sheetName val="LC_tien_te2"/>
      <sheetName val="QT_TNDN2"/>
      <sheetName val="Trang_bia2"/>
      <sheetName val="CD_tai_khoan2"/>
      <sheetName val="CDKT_-_OK2"/>
      <sheetName val="Chi_tieu_ngoai_bang_-_OK2"/>
      <sheetName val="GTGT_duoc_KT,_hoan_lai,_mien0k2"/>
      <sheetName val="Bang_ke_chi_phi2"/>
      <sheetName val="Phai_thu_-_OK2"/>
      <sheetName val="Phai_tra_-_OK2"/>
      <sheetName val="Tam_ung2"/>
      <sheetName val="XNT_-_OK2"/>
      <sheetName val="Thu_noi_bo2"/>
      <sheetName val="Phai_tra_noi_bo2"/>
      <sheetName val="Tinh_hinh_thu_nhap_CBCNV_-_OK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DTCT-tuyen_chinh1"/>
      <sheetName val="QUY_TIEN_MAT1"/>
      <sheetName val="QUY_XAY_DUNG_NHA_HANG1"/>
      <sheetName val="~_________1"/>
      <sheetName val="cho_giao1"/>
      <sheetName val="Cadencier_4101"/>
      <sheetName val="Cadencier_4201"/>
      <sheetName val="TOONG_HOP1"/>
      <sheetName val="ten_ncc1"/>
      <sheetName val="cho_g_iao1"/>
      <sheetName val="ton_1"/>
      <sheetName val="Chi_tieu_ngoak_bang_-_OK1"/>
      <sheetName val="Thong_ke_thigt_bi1"/>
      <sheetName val="Dinh_muc_CP_KTCB_kêac1"/>
      <sheetName val="MTO_REV_01"/>
      <sheetName val="CC_huyen1"/>
      <sheetName val="Vat_tu1"/>
      <sheetName val="THop_31"/>
      <sheetName val="Bao_cao3"/>
      <sheetName val="Bang_khoi_luong3"/>
      <sheetName val="Bang_phan_tich3"/>
      <sheetName val="TH_vat_tu3"/>
      <sheetName val="TH_kinh_phi3"/>
      <sheetName val="TH_May_TC3"/>
      <sheetName val="TH_nhan_cong3"/>
      <sheetName val="Thong_ke_thiet_bi3"/>
      <sheetName val="Dinh_muc_CP_KTCB_khac3"/>
      <sheetName val="TG_TSCD_-_OK3"/>
      <sheetName val="LC_tien_te3"/>
      <sheetName val="QT_TNDN3"/>
      <sheetName val="Trang_bia3"/>
      <sheetName val="CD_tai_khoan3"/>
      <sheetName val="CDKT_-_OK3"/>
      <sheetName val="]Ctiet12"/>
      <sheetName val="Chi_tieu_ngoai_bang_-_OK3"/>
      <sheetName val="GTGT_duoc_KT,_hoan_lai,_mien0k3"/>
      <sheetName val="Bang_ke_chi_phi3"/>
      <sheetName val="Phai_thu_-_OK3"/>
      <sheetName val="Phai_tra_-_OK3"/>
      <sheetName val="Tam_ung3"/>
      <sheetName val="XNT_-_OK3"/>
      <sheetName val="Thu_noi_bo3"/>
      <sheetName val="Phai_tra_noi_bo3"/>
      <sheetName val="Tinh_hinh_thu_nhap_CBCNV_-_OK3"/>
      <sheetName val="C_tietTH6T3"/>
      <sheetName val="C_tiet_053"/>
      <sheetName val="K²_x005f_x005f_x005f_x0000__x00"/>
      <sheetName val="THop12___________Ɽ̖__x0004_______?̕__"/>
      <sheetName val="THop12_Ɽ̖__x0004__?̕_✠̖_t__x0019__dt-tkkttc"/>
      <sheetName val="THop12_x0000__x0000__x0000__x0000__x0000__x0000__x0000__x0000__x0000__x0000__x0000_Ɽ̖_x0000__x0004__x0000__x0000__x0000__x0000__x0000__x0000_?̕_x0000__x0000_"/>
      <sheetName val="THop12_x0000_Ɽ̖_x0000__x0004__x0000_?̕_x0000_✠̖_x0000_t_x0000__x0019_[dt-tkkttc"/>
      <sheetName val="THop12???????????Ɽ̖?_x0004_???????̕??"/>
      <sheetName val="THop12?Ɽ̖?_x0004_??̕?✠̖?t?_x0019_[dt-tkkttc"/>
      <sheetName val="K²_x005f_x0000__x00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YEU TO CONG"/>
      <sheetName val="TD 3DIEM"/>
      <sheetName val="TD 2DIEM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"/>
      <sheetName val="TO HUNG"/>
      <sheetName val="CONGNHAN NE"/>
      <sheetName val="XINGUYEP"/>
      <sheetName val="TH331"/>
      <sheetName val="Kluong"/>
      <sheetName val="Giatr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NhapSl"/>
      <sheetName val="Nluc"/>
      <sheetName val="Tohop"/>
      <sheetName val="KT_Tthan"/>
      <sheetName val="Tra_TTTD"/>
      <sheetName val="dt-iphi"/>
      <sheetName val="ìtoan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Don gia chi tiet"/>
      <sheetName val="Du thau"/>
      <sheetName val="Tro giup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Sheet_x0001_1"/>
      <sheetName val="FPPN"/>
      <sheetName val="CHI_x0000_TIET"/>
      <sheetName val="bao cao ngay 13-02"/>
      <sheetName val="CBG"/>
      <sheetName val="ctTBA"/>
      <sheetName val="ESTI."/>
      <sheetName val="DI-ESTI"/>
      <sheetName val="CHI TI_x0000__x0000_"/>
      <sheetName val="Du_lieu"/>
      <sheetName val="nhan cong"/>
      <sheetName val="tra-vat-lieu"/>
      <sheetName val="DGCT_x0006_"/>
      <sheetName val="P3-PanAn-Factored"/>
      <sheetName val="`u lun"/>
      <sheetName val="Phan tich don gia chi Uet"/>
      <sheetName val="PTCT"/>
      <sheetName val="SPL4"/>
      <sheetName val="ma-pt"/>
      <sheetName val="Nhap don gia VL dia _x0003__x0000_uong"/>
      <sheetName val="_x0000_Ё_x0000__x0000__x0000__x0000_䀤_x0001__x0000__x0000__x0000__x0000_䀶_x0001__x0000_晦晦晦䀙_x0001__x0000__x0000__x0000__x0000_㿰_x0001_H-_x0000_ਈ_x0000_"/>
      <sheetName val="CHI"/>
      <sheetName val="Nhap don gia VL dia _x0003_"/>
      <sheetName val="Ё_x0000_䀤_x0001__x0000_䀶_x0001__x0000_晦晦晦䀙_x0001__x0000_㿰_x0001_H-_x0000_ਈ_x0000_ꏗ㵰휊䀁_x0001__x0000_尩슏⣵䀂"/>
      <sheetName val="_x0000_????_x0001__x0000__x0000__x0000__x0000_?_x0001_H-_x0000_?_x0000_????_x0001__x0000_????_x0001__x0000__x0000__x0000_"/>
      <sheetName val="CDPS"/>
      <sheetName val="tai"/>
      <sheetName val="hoang"/>
      <sheetName val="hoang (2)"/>
      <sheetName val="hoang (3)"/>
      <sheetName val="?_x0000_?_x0001__x0000_?_x0001__x0000_????_x0001__x0000_?_x0001_H-_x0000_?_x0000_????_x0001__x0000_????"/>
      <sheetName val="Eodule1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She_x0000_t9"/>
      <sheetName val="GiaVL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tuong"/>
      <sheetName val="ktduong"/>
      <sheetName val="cu"/>
      <sheetName val="KTcau2004"/>
      <sheetName val="KT2004XL#moi"/>
      <sheetName val="denbu"/>
      <sheetName val="thop"/>
      <sheetName val="He so"/>
      <sheetName val="PL Vua"/>
      <sheetName val="DPD"/>
      <sheetName val="DgDuong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TT_35NH"/>
      <sheetName val="sut&lt;1 0"/>
      <sheetName val="coc duc"/>
      <sheetName val="dv-kphi-cviet"/>
      <sheetName val="bvh-kphi"/>
      <sheetName val="PCCPCHUNG CHO CAC DTUONG"/>
      <sheetName val="Piers of Main Flyower (1)"/>
      <sheetName val="Ё"/>
      <sheetName val="Phan tich don gia chi ˆUet"/>
      <sheetName val="?"/>
      <sheetName val="????_x0001_"/>
      <sheetName val="3cau"/>
      <sheetName val="266+623"/>
      <sheetName val="TXL(266+623"/>
      <sheetName val="DDCT"/>
      <sheetName val="M"/>
      <sheetName val="vln"/>
      <sheetName val="IN__x000e_X"/>
      <sheetName val="CHI?TIET"/>
      <sheetName val="Nhap don gia VL dia _x0003_?uong"/>
      <sheetName val="?Ё????䀤_x0001_????䀶_x0001_?晦晦晦䀙_x0001_????㿰_x0001_H-?ਈ?"/>
      <sheetName val="Ё?䀤_x0001_?䀶_x0001_?晦晦晦䀙_x0001_?㿰_x0001_H-?ਈ?ꏗ㵰휊䀁_x0001_?尩슏⣵䀂"/>
      <sheetName val="?????_x0001_?????_x0001_H-???????_x0001_?????_x0001_???"/>
      <sheetName val="???_x0001_??_x0001_?????_x0001_??_x0001_H-???????_x0001_?????"/>
      <sheetName val="????_x0001_??_x0001_H-???????_x0001_?????_x0001_?"/>
      <sheetName val="_x0000_?_x0000__x0000__x0000__x0000_?_x0001__x0000__x0000__x0000__x0000_?_x0001__x0000_????_x0001__x0000__x0000__x0000__x0000_?_x0001_H-_x0000_?_x0000_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CTC_x000f_NG_02"/>
      <sheetName val="_x0004_GCong"/>
      <sheetName val="DGAT_02"/>
      <sheetName val="TN"/>
      <sheetName val="ND"/>
      <sheetName val="Du toan chi tiet_x0000_coc nuoc"/>
      <sheetName val="Số liệu"/>
      <sheetName val="TKKYI"/>
      <sheetName val="TKKYII"/>
      <sheetName val="Tổng hợp theo học sinh"/>
      <sheetName val="XL4Test5 (2)"/>
      <sheetName val="IBASE"/>
      <sheetName val="PBCPCHUNG CHO CAC _x0007_{WÑNG"/>
      <sheetName val="Dbþgia"/>
      <sheetName val="Khu xu ly nuoc THiep-XD"/>
      <sheetName val="Box-Girder"/>
      <sheetName val="0_x0000__x0000_ﱸ͕_x0000__x0004__x0000__x0000__x0000__x0000__x0000__x0000_͕_x0000__x0000__x0000__x0000__x0000__x0000__x0000__x0000_列͕_x0000__x0000__x0013__x0000__x0000__x0000_"/>
      <sheetName val="NHAP"/>
      <sheetName val="Giai trinh"/>
      <sheetName val="GTGT"/>
      <sheetName val="Mua vao TT"/>
      <sheetName val="Mua vao GTGT"/>
      <sheetName val="Bra"/>
      <sheetName val="BC HDon"/>
      <sheetName val="BC HDon Qui"/>
      <sheetName val="KE KHAI HDONG"/>
      <sheetName val="Recovered_Sheet1"/>
      <sheetName val="Recovered_Sheet2"/>
      <sheetName val="Don gia"/>
      <sheetName val="_x0000_Ё_x0000__x0000__x0000__x0000_䀤_x0001__x0000__x0000__x0000__x0000_䀶_x0001__x0000_晦晦晦䀙_x0001__x0000__x0000__x0000_"/>
      <sheetName val="dtct cong"/>
      <sheetName val="She"/>
      <sheetName val="Du toan chi tiet"/>
      <sheetName val="0"/>
      <sheetName val="_"/>
      <sheetName val="_____x0001_"/>
      <sheetName val="CHI_TIET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Thuc thanh"/>
      <sheetName val="S? li?u"/>
      <sheetName val="T?ng h?p theo h?c sinh"/>
      <sheetName val="NKC"/>
      <sheetName val="SoCaiT"/>
      <sheetName val="THDU"/>
      <sheetName val="MTO REV.2(ARMOR)"/>
      <sheetName val="Nhatkychung"/>
      <sheetName val="TD &quot;DIEM"/>
      <sheetName val="NHTN"/>
      <sheetName val="QLDD"/>
      <sheetName val="Moi truong"/>
      <sheetName val="KHĐ"/>
      <sheetName val="vua_x0000__x0000__x0000__x0000__x0000__x0000__x0000__x0000__x0000__x0000__x0000_韘࿊_x0000__x0004__x0000__x0000__x0000__x0000__x0000__x0000_酐࿊_x0000__x0000__x0000__x0000__x0000_"/>
      <sheetName val="Sheet3ٺ_x0001_2)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T_x0004_ 3DIEM"/>
      <sheetName val="Rheet10"/>
      <sheetName val="KLD_x0007_TT&lt;120%"/>
      <sheetName val="coctuatrenda"/>
      <sheetName val="md5!-52"/>
      <sheetName val="dt-kphi-ÿÿo-ctiet"/>
      <sheetName val="???????_x0001_?????_x0001_?????_x0001_?????_x0001_H-???"/>
      <sheetName val="She?t9"/>
      <sheetName val="10mduongsa{ío"/>
      <sheetName val="[dtTKKT-98-106.xlsၝTHCDS11"/>
      <sheetName val="[dtTKKT-98-106.xls?THCDS11"/>
      <sheetName val="TinhToan"/>
      <sheetName val="Pier"/>
      <sheetName val="Pile"/>
      <sheetName val="ptvì0-1"/>
      <sheetName val="???_x0001_??_x0001_?????_x0001_??_x0001_H-???"/>
      <sheetName val="________x0001_______x0001_______x0001_______x0001_H-___"/>
      <sheetName val="She_t9"/>
      <sheetName val="TH_11"/>
      <sheetName val="CUAHANG"/>
      <sheetName val="MAKHACH"/>
      <sheetName val="XXXXXXX3"/>
      <sheetName val="XXXXXXX2"/>
      <sheetName val="____x0001____x0001_______x0001____x0001_H-___"/>
      <sheetName val="INV"/>
      <sheetName val="XXXXXXX4"/>
      <sheetName val="[_x001e__x001e__x001e__x001e__x001e__x001e__x001e__x001e__x001e__x001e__x001e__x001e__x001e__x001e__x001e__x001e__x001e__x001e__x001e__x001e__x001e__x001e__x001e__x001e__x001e__x001e__x001e__x001e__x001e_"/>
      <sheetName val="_x001e__x001e__x001e__x001e__x001e__x001e__x001e__x001e__x001e__x001e__x001e__x001e__x001e__x001e__x001e__x001e__x001e__x001e__x001e__x001e__x001e__x001e__x001e__x001e__x001e__x001e__x001e__x001e__x001e__x001e_"/>
      <sheetName val="KLDGTT&lt;1ü_x000c__x0000__x0000_(2)"/>
      <sheetName val="NVBH(HOAN"/>
      <sheetName val="dt-cphi-ctieT"/>
      <sheetName val="DEF"/>
      <sheetName val="vua_x0000_韘࿊_x0000__x0004__x0000_酐࿊_x0000_須࿊_x0000__x0004__x0000__x0016_[dtTKKT-98-10"/>
      <sheetName val="0??ﱸ͕?_x0004_??????͕????????列͕??_x0013_???"/>
      <sheetName val="TM_JCTC"/>
      <sheetName val="Piers of Main Flylyer (1)"/>
      <sheetName val="fej"/>
      <sheetName val="DT1__x0010_3"/>
      <sheetName val="S_ li_u"/>
      <sheetName val="Tuong-ٺ_x0001_an"/>
      <sheetName val="T2_x0000__x0000_)"/>
      <sheetName val="DG೼�_02"/>
      <sheetName val="Piers of Mai. Flyover (1)"/>
      <sheetName val="Quantity"/>
      <sheetName val="DothiP1"/>
      <sheetName val="T_ng h_p theo h_c sinh"/>
      <sheetName val="tra_x0000__x0000__x0000__x0000__x0000_±@Z"/>
      <sheetName val="Tuong-?_x0001_an"/>
      <sheetName val="DG??_02"/>
      <sheetName val="ma_pt"/>
      <sheetName val="KLDGTT&lt;1ü_x000c_??(2)"/>
      <sheetName val="vua???????????韘࿊?_x0004_??????酐࿊?????"/>
      <sheetName val="vua?韘࿊?_x0004_?酐࿊?須࿊?_x0004_?_x0016_[dtTKKT-98-10"/>
      <sheetName val="Gca may Buu dien"/>
      <sheetName val="882"/>
      <sheetName val="Giamay"/>
      <sheetName val="DM_GVT"/>
      <sheetName val="KLDGTT&lt;1ü_x000c_"/>
      <sheetName val="tra"/>
      <sheetName val="Sheet1 (3)"/>
      <sheetName val="_x0000__x0000__x0000__x0000__x0000__x0000_??_x0000__x0000__x0013__x0000__x0000__x0000__x0000__x0000__x0000__x0000__x0000__x0000__x0000__x0000__x0000__x0000__x0000__x0000__x001f_[dtT"/>
      <sheetName val="Giathanh1m3BT"/>
      <sheetName val="vua_x0000__x0000__x0000__x0000__x0000__x0000__x0000__x0000__x0000__x0000__x0000_韘࿊_x0000__x0004__x0000_䗽盅ૐǢ柖¿_x0000__x0000_ꯈ೓ⶤw"/>
      <sheetName val="vua_x0000__x0000__x0000__x0000__x0000__x0000__x0000__x0000__x0000__x0000__x0000_韘࿊_x0000__x0004__x0000__x0000__x0000_쟠๗ⶤǬ諌ǅ返ǅ_x0000__x0000_"/>
      <sheetName val="DGKE_00"/>
      <sheetName val="P4-T`nAn-Factored"/>
      <sheetName val="dt-kphi_x0010_øÿet"/>
      <sheetName val="NWBH KHAC"/>
      <sheetName val="S²_x0000__x0000_2"/>
      <sheetName val="COC KHOAN0T5"/>
      <sheetName val="Sheet1 (2)"/>
      <sheetName val="May chuyen nganh"/>
      <sheetName val="TT06"/>
      <sheetName val="YE2_x0000__x0000_ CONG"/>
      <sheetName val="YE2"/>
      <sheetName val="CHI TI"/>
      <sheetName val="Du toan chi tiet coc juoc"/>
      <sheetName val="Du toan_x0000_chi tiet coc"/>
      <sheetName val="Luong_mot_ngay_cong_k`ao_sat"/>
      <sheetName val="hoane (3)"/>
      <sheetName val="_x0000_?_x0000__x0000__x0000__x0000_?_x0001__x0000__x0000__x0000__x0000_?_x0001__x0000_????_x0001__x0000__x0000__x0000_"/>
      <sheetName val="vua_x0000__x0000__x0000__x0000__x0000__x0000__x0000__x0000__x0000__x0000__x0000_韘࿊_x0000__x0004__x0000__x0000__x0000__x0005__x0000_褀࢟_x0000__x0000__x0000__x0000__x0001__x0000_"/>
      <sheetName val="She%t11"/>
      <sheetName val="S²"/>
      <sheetName val="_?____?_x0001_____?_x0001__????_x0001_____?_x0001_H-_?_"/>
      <sheetName val="?_?_x0001__?_x0001__????_x0001__?_x0001_H-_?_????_x0001__????"/>
      <sheetName val="?_x0000_???_x0010_??_x0000__x0004__x0000__x0000__x0000__x0000__x0000__x0000_??_x0000__x0000__x0000__x0000__x0000__x0000__x0000__x0000_??_x0000__x0000__x0006_"/>
      <sheetName val="t1_3"/>
      <sheetName val="Don_gia_chi_tiet"/>
      <sheetName val="Du_thau"/>
      <sheetName val="Tro_giup"/>
      <sheetName val="THANG1_2004"/>
      <sheetName val="QBINH"/>
      <sheetName val="QTRI"/>
      <sheetName val="HUE"/>
      <sheetName val="DNANG"/>
      <sheetName val="QNAM"/>
      <sheetName val="0000000!"/>
      <sheetName val="dtmkphi-iso-tong"/>
      <sheetName val="PC-summary"/>
      <sheetName val="CtVKdam_x0000_Ʀ_x0000__x0000__x0000__x0000__x0000_"/>
      <sheetName val="khluong"/>
      <sheetName val="dt-kphi-isoiendo"/>
      <sheetName val="CHI DIET"/>
      <sheetName val="tra?????±@Z"/>
      <sheetName val="T2_x0000__x0000__x0000_"/>
      <sheetName val="Du toan chi tiet?coc nuoc"/>
      <sheetName val="T2??)"/>
      <sheetName val="KL thanh toan-Xuan Dao"/>
      <sheetName val="dt-kphi-isn-ctiet"/>
      <sheetName val="_dtTKKT-98-106.xlsၝTHCDS11"/>
      <sheetName val="_dtTKKT-98-106.xls_THCDS11"/>
      <sheetName val="dmvt "/>
      <sheetName val="bth-ëphi"/>
      <sheetName val="Ctinh 10kV"/>
      <sheetName val="tienluong"/>
      <sheetName val="sa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33">
          <cell r="Q33">
            <v>13636</v>
          </cell>
        </row>
        <row r="37">
          <cell r="Q37">
            <v>30000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 refreshError="1"/>
      <sheetData sheetId="581" refreshError="1"/>
      <sheetData sheetId="582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/>
      <sheetData sheetId="590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 refreshError="1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ong hop"/>
      <sheetName val="phan tich DG"/>
      <sheetName val="gia vat lieu"/>
      <sheetName val="gia xe may"/>
      <sheetName val="gia nhan cong"/>
      <sheetName val="XL4Test5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atu"/>
      <sheetName val="khluongconlai"/>
      <sheetName val="Bao cao"/>
      <sheetName val="00000000"/>
      <sheetName val="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TT_10KV"/>
      <sheetName val="Tuong-#han"/>
      <sheetName val="dtct cong"/>
      <sheetName val="Sheet1"/>
      <sheetName val="tra-vat-lieu"/>
      <sheetName val="DTCT-tuyen chinh"/>
      <sheetName val="tuong"/>
      <sheetName val="IBASE"/>
      <sheetName val="DLDT"/>
      <sheetName val="Chart1"/>
      <sheetName val="Chart2"/>
      <sheetName val=" 8"/>
      <sheetName val="Sheet2"/>
      <sheetName val="XL4Poppy"/>
      <sheetName val="Du_lieu"/>
      <sheetName val="Tra_bang"/>
      <sheetName val="Tra KS"/>
      <sheetName val="DG "/>
      <sheetName val="Giai trinh"/>
      <sheetName val="Sheet4"/>
      <sheetName val="nhiemvu2006"/>
      <sheetName val="RutTM"/>
      <sheetName val="10000000"/>
      <sheetName val="20000000"/>
      <sheetName val="30000000"/>
      <sheetName val="dap__ƌ__x0004_______㝌ƌ________ƌ___x0007__"/>
      <sheetName val="_____x0004______________________x0007______"/>
      <sheetName val="GPXL-duong"/>
      <sheetName val="GiaVL"/>
      <sheetName val="g)a vat lieu"/>
      <sheetName val="tong_hop"/>
      <sheetName val="phan_tich_DG"/>
      <sheetName val="gia_vat_lieu"/>
      <sheetName val="gia_xe_may"/>
      <sheetName val="gia_nhan_cong"/>
      <sheetName val="THQui_1"/>
      <sheetName val="THQui_2"/>
      <sheetName val="THQui_3"/>
      <sheetName val="THQui_4"/>
      <sheetName val="TH_nam_2003"/>
      <sheetName val="Bao_cao"/>
      <sheetName val="dtoan_(4)"/>
      <sheetName val="Tu_phap"/>
      <sheetName val="T_TRA"/>
      <sheetName val="Dan_so"/>
      <sheetName val="B-n_(2)"/>
      <sheetName val="TH-t_toan"/>
      <sheetName val="Tro_giup"/>
      <sheetName val="DTCT"/>
      <sheetName val="dap______x0004______________________x0007__"/>
      <sheetName val="KKKKKKKK"/>
      <sheetName val="__"/>
      <sheetName val="Thuc thanh"/>
      <sheetName val="____x0004_________x0007__"/>
      <sheetName val="LEGEND"/>
      <sheetName val="Gia"/>
      <sheetName val="dtct_cong"/>
      <sheetName val="dap_x0000__x0000_ƌ_x0000__x0004__x0000__x0000__x0000__x0000__x0000__x0000_㝌ƌ_x0000__x0000__x0000__x0000__x0000__x0000__x0000__x0000_ƌ_x0000__x0000__x0007__x0000_"/>
      <sheetName val="_x0000_??_x0000__x0004__x0000__x0000__x0000__x0000__x0000__x0000_??_x0000__x0000__x0000__x0000__x0000__x0000__x0000__x0000_??_x0000__x0000__x0007__x0000__x0000__x0000__x0000__x0000_"/>
      <sheetName val="dap??ƌ?_x0004_??????㝌ƌ????????ƌ??_x0007_?"/>
      <sheetName val="????_x0004_????????????????????_x0007_?????"/>
      <sheetName val="dap__??__x0004_______??________??___x0007__"/>
      <sheetName val="dap?????_x0004_????????????????????_x0007_?"/>
      <sheetName val="dap_x0000__x0000_??_x0000__x0004__x0000__x0000__x0000__x0000__x0000__x0000_??_x0000__x0000__x0000__x0000__x0000__x0000__x0000__x0000_??_x0000__x0000__x0007__x0000_"/>
      <sheetName val="???_x0004_???????_x0007_?"/>
      <sheetName val="dapƌ㝌ƌƌ"/>
      <sheetName val="Gia KS"/>
      <sheetName val="gihaxe may"/>
      <sheetName val="PutTM"/>
      <sheetName val="DTCT-tuyen_chinh"/>
      <sheetName val="Tra_KS"/>
      <sheetName val="_8"/>
      <sheetName val="Giai_trinh"/>
      <sheetName val="DG_"/>
      <sheetName val="g)a_vat_lieu"/>
      <sheetName val="??????"/>
      <sheetName val="?????????????????????????????"/>
      <sheetName val="dap??ƌ???????㝌ƌ????????ƌ???"/>
      <sheetName val="DG-TH_x0000_ǲ_x0000__x0000__x0000__x0000__x0000__x0000__x0000__x0000__x0000__x0000_ẜǰ_x0000__x0004__x0000__x0000__x0000__x0000__x0000__x0000_ǰ_x0000__x0000_"/>
      <sheetName val="Giai trũnh"/>
      <sheetName val="fattu"/>
      <sheetName val="MTO REV.2(ARMOR)"/>
      <sheetName val="dap??????"/>
      <sheetName val="QLKTÔH"/>
      <sheetName val="tong_hop1"/>
      <sheetName val="phan_tich_DG1"/>
      <sheetName val="gia_vat_lieu1"/>
      <sheetName val="gia_xe_may1"/>
      <sheetName val="gia_nhan_cong1"/>
      <sheetName val="THQui_11"/>
      <sheetName val="THQui_21"/>
      <sheetName val="THQui_31"/>
      <sheetName val="THQui_41"/>
      <sheetName val="TH_nam_20031"/>
      <sheetName val="Bao_cao1"/>
      <sheetName val="dtoan_(4)1"/>
      <sheetName val="Tu_phap1"/>
      <sheetName val="T_TRA1"/>
      <sheetName val="Dan_so1"/>
      <sheetName val="B-n_(2)1"/>
      <sheetName val="TH-t_toan1"/>
      <sheetName val="Tro_giup1"/>
      <sheetName val="MTO REV.0"/>
      <sheetName val="dap__ƌ__x005f_x0004_______㝌ƌ________"/>
      <sheetName val="_____x005f_x0004_____________________"/>
      <sheetName val="dap______x005f_x0004_________________"/>
      <sheetName val="______"/>
      <sheetName val="_____________________________"/>
      <sheetName val="dap__ƌ_______㝌ƌ________ƌ___"/>
      <sheetName val="dap_x005f_x0000__x005f_x0000_ƌ_x005f_x0000__x000"/>
      <sheetName val="_x005f_x0000____x005f_x0000__x005f_x0004__x005f_x0000__"/>
      <sheetName val="dap_x005f_x0000__x005f_x0000____x005f_x0000__x000"/>
      <sheetName val="dap??ƌ?_x005f_x0004_??????㝌ƌ????????"/>
      <sheetName val="_x005f_x0000_??_x005f_x0000__x005f_x0004__x005f_x0000__"/>
      <sheetName val="????_x005f_x0004_????????????????????"/>
      <sheetName val="dap__??__x005f_x0004_______??________"/>
      <sheetName val="dap_x005f_x0000__x005f_x0000_??_x005f_x0000__x000"/>
      <sheetName val="dap?????_x005f_x0004_????????????????"/>
      <sheetName val="dap_x005f_x005f_x005f_x0000__x005f_x005f_x005f_x0000_ƌ"/>
      <sheetName val="dap__ƌ__x005f_x005f_x005f_x0004_______㝌ƌ__"/>
      <sheetName val="_x005f_x005f_x005f_x0000____x005f_x005f_x005f_x0000__x0"/>
      <sheetName val="_____x005f_x005f_x005f_x0004_______________"/>
      <sheetName val="dap______x005f_x005f_x005f_x0004___________"/>
      <sheetName val="dap_x005f_x005f_x005f_x0000__x005f_x005f_x005f_x0000___"/>
      <sheetName val="dap_x005f_x005f_x005f_x005f_x005f_x005f_x005f_x0000__x0"/>
      <sheetName val="dap__ƌ__x005f_x005f_x005f_x005f_x005f_x005f_x000"/>
      <sheetName val="_x005f_x005f_x005f_x005f_x005f_x005f_x005f_x0000____x00"/>
      <sheetName val="_____x005f_x005f_x005f_x005f_x005f_x005f_x005f_x0004___"/>
      <sheetName val="dap______x005f_x005f_x005f_x005f_x005f_x005f_x000"/>
      <sheetName val="dap??????????????????????????"/>
      <sheetName val="DG-TH_x0000_?_x0000__x0000__x0000__x0000__x0000__x0000__x0000__x0000__x0000__x0000_?j_x0000__x0004__x0000__x0000__x0000__x0000__x0000__x0000_?j_x0000__x0000_"/>
      <sheetName val="Package1"/>
      <sheetName val="DG-TH?ǲ??????????ẜǰ?_x0004_??????ǰ??"/>
      <sheetName val="Giai trunh"/>
      <sheetName val="dap______"/>
      <sheetName val="dap__ƌ__x0004_______㝌ƌ________"/>
      <sheetName val="_____x0004_____________________"/>
      <sheetName val="dap______x0004_________________"/>
      <sheetName val="dap__________________________"/>
      <sheetName val="dtct_cong1"/>
      <sheetName val="Thuc_thanh"/>
      <sheetName val="DG-TH_ǲ__________ẜǰ__x0004_______ǰ__"/>
      <sheetName val="chenhlech"/>
      <sheetName val="DG-TH?????????????j?_x0004_???????j??"/>
      <sheetName val="dap????_x0004_???????_x0007_?"/>
      <sheetName val="Gia_KS"/>
      <sheetName val="DG-THǲẜǰǰ"/>
      <sheetName val="DG-TH?ǲ??????????ẜǰ???????ǰ??"/>
      <sheetName val="DG-THǲẜǰǰ೔ǰᷴǰ"/>
      <sheetName val="???????????"/>
      <sheetName val="dap__??_______??________??___"/>
      <sheetName val="Giai_trũnh"/>
      <sheetName val="tong_hop2"/>
      <sheetName val="phan_tich_DG2"/>
      <sheetName val="gia_vat_lieu2"/>
      <sheetName val="gia_xe_may2"/>
      <sheetName val="gia_nhan_cong2"/>
      <sheetName val="THQui_12"/>
      <sheetName val="THQui_22"/>
      <sheetName val="THQui_32"/>
      <sheetName val="THQui_42"/>
      <sheetName val="TH_nam_20032"/>
      <sheetName val="dtoan_(4)2"/>
      <sheetName val="Bao_cao2"/>
      <sheetName val="B-n_(2)2"/>
      <sheetName val="TH-t_toan2"/>
      <sheetName val="Tro_giup2"/>
      <sheetName val="Tu_phap2"/>
      <sheetName val="T_TRA2"/>
      <sheetName val="Dan_so2"/>
      <sheetName val="dtct_cong2"/>
      <sheetName val="DTCT-tuyen_chinh1"/>
      <sheetName val="_81"/>
      <sheetName val="Tra_KS1"/>
      <sheetName val="DG_1"/>
      <sheetName val="Giai_trinh1"/>
      <sheetName val="g)a_vat_lieu1"/>
      <sheetName val="Thuc_thanh1"/>
      <sheetName val="Gia_KS1"/>
      <sheetName val="tong_hop3"/>
      <sheetName val="phan_tich_DG3"/>
      <sheetName val="gia_vat_lieu3"/>
      <sheetName val="gia_xe_may3"/>
      <sheetName val="gia_nhan_cong3"/>
      <sheetName val="THQui_13"/>
      <sheetName val="THQui_23"/>
      <sheetName val="THQui_33"/>
      <sheetName val="THQui_43"/>
      <sheetName val="TH_nam_20033"/>
      <sheetName val="dtoan_(4)3"/>
      <sheetName val="Bao_cao3"/>
      <sheetName val="B-n_(2)3"/>
      <sheetName val="TH-t_toan3"/>
      <sheetName val="Tro_giup3"/>
      <sheetName val="Tu_phap3"/>
      <sheetName val="T_TRA3"/>
      <sheetName val="Dan_so3"/>
      <sheetName val="dtct_cong3"/>
      <sheetName val="DTCT-tuyen_chinh2"/>
      <sheetName val="_82"/>
      <sheetName val="Tra_KS2"/>
      <sheetName val="DG_2"/>
      <sheetName val="Giai_trinh2"/>
      <sheetName val="g)a_vat_lieu2"/>
      <sheetName val="Thuc_thanh2"/>
      <sheetName val="Gia_KS2"/>
      <sheetName val="tong_hop4"/>
      <sheetName val="phan_tich_DG4"/>
      <sheetName val="gia_vat_lieu4"/>
      <sheetName val="gia_xe_may4"/>
      <sheetName val="gia_nhan_cong4"/>
      <sheetName val="THQui_14"/>
      <sheetName val="THQui_24"/>
      <sheetName val="THQui_34"/>
      <sheetName val="THQui_44"/>
      <sheetName val="TH_nam_20034"/>
      <sheetName val="dtoan_(4)4"/>
      <sheetName val="Bao_cao4"/>
      <sheetName val="B-n_(2)4"/>
      <sheetName val="TH-t_toan4"/>
      <sheetName val="Tro_giup4"/>
      <sheetName val="Tu_phap4"/>
      <sheetName val="T_TRA4"/>
      <sheetName val="Dan_so4"/>
      <sheetName val="dtct_cong4"/>
      <sheetName val="DTCT-tuyen_chinh3"/>
      <sheetName val="_83"/>
      <sheetName val="Tra_KS3"/>
      <sheetName val="DG_3"/>
      <sheetName val="Giai_trinh3"/>
      <sheetName val="g)a_vat_lieu3"/>
      <sheetName val="Thuc_thanh3"/>
      <sheetName val="Gia_KS3"/>
      <sheetName val="DG-TH_____________j__x0004________j__"/>
      <sheetName val="dap_____x0004_________x0007__"/>
      <sheetName val="DG-TH_ǲ__________ẜǰ_______ǰ__"/>
      <sheetName val="___________"/>
      <sheetName val="Gia tri vat tu"/>
      <sheetName val="dap_ƌ__x0004__㝌ƌ_ƌ__x0007__"/>
      <sheetName val="____x0004________x0007__"/>
      <sheetName val="dap?ƌ?_x0004_?㝌ƌ?ƌ?_x0007_?"/>
      <sheetName val="???_x0004_??????_x0007_?"/>
      <sheetName val="????_x0004_???????????????Ŀ????_x0007_?????"/>
      <sheetName val="SILICATE"/>
      <sheetName val="Nhat ky - socai thang 1"/>
      <sheetName val="Sheet_x0011_"/>
      <sheetName val="VANKHUON"/>
      <sheetName val="dap___________________________2"/>
      <sheetName val="dap___________________________3"/>
      <sheetName val="DG_TH_________________________2"/>
      <sheetName val="dap_x005f_x0000__x005f_x0000____x005f_x0000__x0_2"/>
      <sheetName val="dap______x005f_x0004________________2"/>
      <sheetName val="_x005f_x0000____x005f_x0000__x005f_x0004__x005f_x0000_2"/>
      <sheetName val="_____x005f_x0004____________________2"/>
      <sheetName val="dap______x005f_x0004________________3"/>
      <sheetName val="_____x005f_x0004____________________3"/>
      <sheetName val="dap______x005f_x0004________________4"/>
      <sheetName val="dap_x005f_x0000__x005f_x0000____x005f_x0000__x0_3"/>
      <sheetName val="dap______x005f_x0004________________5"/>
      <sheetName val="dap______x005f_x0004________________6"/>
      <sheetName val="dap_x005f_x005f_x005f_x0000__x005f_x005f_x005f_x0000__2"/>
      <sheetName val="dap______x005f_x005f_x005f_x0004__________2"/>
      <sheetName val="_x005f_x005f_x005f_x0000____x005f_x005f_x005f_x0000___2"/>
      <sheetName val="_____x005f_x005f_x005f_x0004______________2"/>
      <sheetName val="dap______x005f_x005f_x005f_x0004__________3"/>
      <sheetName val="dap_x005f_x005f_x005f_x0000__x005f_x005f_x005f_x0000__3"/>
      <sheetName val="dap_x005f_x005f_x005f_x005f_x005f_x005f_x005f_x0000___2"/>
      <sheetName val="____________O________________"/>
      <sheetName val="THOP XL"/>
      <sheetName val="X_x0000__x0000__x0000__x0000_st5"/>
      <sheetName val="_____x0004________________Ŀ_____x0007______"/>
      <sheetName val="X"/>
      <sheetName val="Giai_trũnh1"/>
      <sheetName val="dap______x005f_x005f_x005f_x005f_x005f_x005f_x0_2"/>
      <sheetName val="_x005f_x005f_x005f_x005f_x005f_x005f_x005f_x0000____x_2"/>
      <sheetName val="_____x005f_x005f_x005f_x005f_x005f_x005f_x005f_x0004__2"/>
      <sheetName val="dap______x005f_x005f_x005f_x005f_x005f_x005f_x0_3"/>
      <sheetName val="dap_x005f_x005f_x005f_x005f_x005f_x005f_x005f_x0000___3"/>
      <sheetName val="DG_TH_________________________3"/>
      <sheetName val="____x005f_x0004_________x005f_x0007__"/>
      <sheetName val="DG-TH_ǲ__________ẜǰ__x005f_x0004_____"/>
      <sheetName val="Loading"/>
      <sheetName val="Check C"/>
      <sheetName val="C4iet-dien"/>
      <sheetName val="gia_.han_cong2"/>
      <sheetName val="_x005f_x0000____x005f_x0000__x005f_x0004__x005f_x0000_3"/>
      <sheetName val="_____x005f_x0004____________________4"/>
      <sheetName val="_____x005f_x0004____________________5"/>
      <sheetName val="dap______x005f_x0004________________7"/>
      <sheetName val="dap_x005f_x0000__x005f_x0000____x005f_x0000__x0_4"/>
      <sheetName val="dap______x005f_x0004________________8"/>
      <sheetName val="dap______x005f_x0004________________9"/>
      <sheetName val="DG_TH_________________________4"/>
      <sheetName val="dap___________________________4"/>
      <sheetName val="dap__ƌ__x005f_x005f_x005f_x005f_x0헶)_x0000_ᒎ몹翶_x0000_"/>
      <sheetName val="dap__ƌ__x005f_x005f_x005f_x005f_x0헶)"/>
      <sheetName val="dap_x0000__x0000_ƌ_x0000__x000"/>
      <sheetName val="_x0000____x0000__x0004__x0000__"/>
      <sheetName val="dap_x0000__x0000____x0000__x000"/>
      <sheetName val="dap_x005f_x0000__x005f_x0000_ƌ"/>
      <sheetName val="dap__ƌ__x005f_x0004_______㝌ƌ__"/>
      <sheetName val="_x005f_x0000____x005f_x0000__x0"/>
      <sheetName val="_____x005f_x0004_______________"/>
      <sheetName val="dap______x005f_x0004___________"/>
      <sheetName val="dap_x005f_x0000__x005f_x0000___"/>
      <sheetName val="dap_x005f_x005f_x005f_x0000__x0"/>
      <sheetName val="_x005f_x005f_x005f_x0000____x00"/>
      <sheetName val="_____x005f_x005f_x005f_x0004___"/>
      <sheetName val="dap??ƌ?_x0004_??????㝌ƌ????????"/>
      <sheetName val="_x0000_??_x0000__x0004__x0000__"/>
      <sheetName val="????_x0004_????????????????????"/>
      <sheetName val="dap__??__x0004_______??________"/>
      <sheetName val="dap_x0000__x0000_??_x0000__x000"/>
      <sheetName val="dap?????_x0004_????????????????"/>
      <sheetName val="dap_x0000__x0000____x0000__x0_2"/>
      <sheetName val="dap______x0004________________2"/>
      <sheetName val="_x0000____x0000__x0004__x0000_2"/>
      <sheetName val="_____x0004____________________2"/>
      <sheetName val="dap______x0004________________3"/>
      <sheetName val="_____x0004____________________3"/>
      <sheetName val="dap______x0004________________4"/>
      <sheetName val="dap_x0000__x0000____x0000__x0_3"/>
      <sheetName val="dap______x0004________________5"/>
      <sheetName val="dap______x0004________________6"/>
      <sheetName val="dap_x005f_x0000__x005f_x0000__2"/>
      <sheetName val="dap______x005f_x0004__________2"/>
      <sheetName val="_x005f_x0000____x005f_x0000___2"/>
      <sheetName val="_____x005f_x0004______________2"/>
      <sheetName val="dap______x005f_x0004__________3"/>
      <sheetName val="dap_x005f_x0000__x005f_x0000__3"/>
      <sheetName val="dap_x005f_x005f_x005f_x0000___2"/>
      <sheetName val="_x005f_x005f_x005f_x0000____x_2"/>
      <sheetName val="_____x005f_x005f_x005f_x0004__2"/>
      <sheetName val="dap_x005f_x005f_x005f_x0000___3"/>
      <sheetName val="DG-TH_ǲ__________ẜǰ__x0004_____"/>
      <sheetName val="_x0000____x0000__x0004__x0000_3"/>
      <sheetName val="_____x0004____________________4"/>
      <sheetName val="_____x0004____________________5"/>
      <sheetName val="dap______x0004________________7"/>
      <sheetName val="dap_x0000__x0000____x0000__x0_4"/>
      <sheetName val="dap______x0004________________8"/>
      <sheetName val="dap______x0004________________9"/>
      <sheetName val="dap__ƌ__x005f_x005f_x000"/>
      <sheetName val="dap______x005f_x005f_x000"/>
      <sheetName val="dap______x005f_x005f_x0_2"/>
      <sheetName val="dap______x005f_x005f_x0_3"/>
      <sheetName val="dap__ƌ__x005f_x005f_x0헶)_x0000_ᒎ몹翶_x0000_"/>
      <sheetName val="dap_x0000__x0000_ƌ"/>
      <sheetName val="dap__ƌ__x0004_______㝌ƌ__"/>
      <sheetName val="_x0000____x0000__x0"/>
      <sheetName val="_____x0004_______________"/>
      <sheetName val="dap______x0004___________"/>
      <sheetName val="dap_x0000__x0000___"/>
      <sheetName val="dap_x005f_x0000__x0"/>
      <sheetName val="_x005f_x0000____x00"/>
      <sheetName val="_____x005f_x0004___"/>
      <sheetName val="dap_x0000__x0000__2"/>
      <sheetName val="dap______x0004__________2"/>
      <sheetName val="_x0000____x0000___2"/>
      <sheetName val="_____x0004______________2"/>
      <sheetName val="dap______x0004__________3"/>
      <sheetName val="dap_x0000__x0000__3"/>
      <sheetName val="dap_x005f_x0000___2"/>
      <sheetName val="_x005f_x0000____x_2"/>
      <sheetName val="_____x005f_x0004__2"/>
      <sheetName val="dap_x005f_x0000___3"/>
      <sheetName val="dap__ƌ__x0헶)_x0000_ᒎ몹翶_x0000_"/>
      <sheetName val="dap__ƌ__x005f_x005f_x0헶)"/>
      <sheetName val="SITE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gVL"/>
    </sheetNames>
    <sheetDataSet>
      <sheetData sheetId="0" refreshError="1">
        <row r="4">
          <cell r="D4" t="str">
            <v>PX</v>
          </cell>
          <cell r="K4">
            <v>40</v>
          </cell>
          <cell r="N4">
            <v>160000</v>
          </cell>
        </row>
        <row r="5">
          <cell r="D5" t="str">
            <v>PX</v>
          </cell>
          <cell r="K5">
            <v>40</v>
          </cell>
          <cell r="N5">
            <v>1284000</v>
          </cell>
        </row>
        <row r="6">
          <cell r="D6" t="str">
            <v>PX</v>
          </cell>
          <cell r="K6">
            <v>150</v>
          </cell>
          <cell r="N6">
            <v>5265000</v>
          </cell>
        </row>
        <row r="7">
          <cell r="D7" t="str">
            <v>PX</v>
          </cell>
          <cell r="K7">
            <v>80</v>
          </cell>
          <cell r="N7">
            <v>2808000</v>
          </cell>
        </row>
        <row r="8">
          <cell r="D8" t="str">
            <v>PX</v>
          </cell>
          <cell r="K8">
            <v>300</v>
          </cell>
          <cell r="N8">
            <v>9630000</v>
          </cell>
        </row>
        <row r="9">
          <cell r="D9" t="str">
            <v>PX</v>
          </cell>
          <cell r="K9">
            <v>530</v>
          </cell>
          <cell r="N9">
            <v>2120000</v>
          </cell>
        </row>
        <row r="10">
          <cell r="D10" t="str">
            <v>PX</v>
          </cell>
          <cell r="K10">
            <v>2376</v>
          </cell>
          <cell r="N10">
            <v>9504000</v>
          </cell>
        </row>
        <row r="11">
          <cell r="D11" t="str">
            <v>PX</v>
          </cell>
          <cell r="K11">
            <v>2230</v>
          </cell>
          <cell r="N11">
            <v>71583000</v>
          </cell>
        </row>
        <row r="12">
          <cell r="D12" t="str">
            <v>PX</v>
          </cell>
          <cell r="K12">
            <v>66</v>
          </cell>
          <cell r="N12">
            <v>2382000</v>
          </cell>
        </row>
        <row r="13">
          <cell r="D13" t="str">
            <v>PX</v>
          </cell>
          <cell r="K13">
            <v>80</v>
          </cell>
          <cell r="N13">
            <v>3128000</v>
          </cell>
        </row>
        <row r="14">
          <cell r="D14" t="str">
            <v>PX</v>
          </cell>
          <cell r="K14">
            <v>500</v>
          </cell>
          <cell r="N14">
            <v>19050000</v>
          </cell>
        </row>
        <row r="15">
          <cell r="D15" t="str">
            <v>PX</v>
          </cell>
          <cell r="K15">
            <v>500</v>
          </cell>
          <cell r="N15">
            <v>2500000</v>
          </cell>
        </row>
        <row r="16">
          <cell r="D16" t="str">
            <v>PX</v>
          </cell>
          <cell r="K16">
            <v>800</v>
          </cell>
          <cell r="N16">
            <v>30480000</v>
          </cell>
        </row>
        <row r="17">
          <cell r="D17" t="str">
            <v>PX</v>
          </cell>
          <cell r="K17">
            <v>800</v>
          </cell>
          <cell r="N17">
            <v>4000000</v>
          </cell>
        </row>
        <row r="18">
          <cell r="D18" t="str">
            <v>PX</v>
          </cell>
          <cell r="K18">
            <v>32</v>
          </cell>
          <cell r="N18">
            <v>1123200</v>
          </cell>
        </row>
        <row r="19">
          <cell r="D19" t="str">
            <v>PX</v>
          </cell>
          <cell r="K19">
            <v>32</v>
          </cell>
          <cell r="N19">
            <v>128000</v>
          </cell>
        </row>
        <row r="20">
          <cell r="D20" t="str">
            <v>PX</v>
          </cell>
          <cell r="K20">
            <v>25</v>
          </cell>
          <cell r="N20">
            <v>977500</v>
          </cell>
        </row>
        <row r="21">
          <cell r="D21" t="str">
            <v>PX</v>
          </cell>
          <cell r="K21">
            <v>380</v>
          </cell>
          <cell r="N21">
            <v>13338000</v>
          </cell>
        </row>
        <row r="22">
          <cell r="D22" t="str">
            <v>PX</v>
          </cell>
          <cell r="K22">
            <v>25</v>
          </cell>
          <cell r="N22">
            <v>100000</v>
          </cell>
        </row>
        <row r="23">
          <cell r="D23" t="str">
            <v>PX</v>
          </cell>
          <cell r="K23">
            <v>330</v>
          </cell>
          <cell r="N23">
            <v>15246000</v>
          </cell>
        </row>
        <row r="24">
          <cell r="D24" t="str">
            <v>PX</v>
          </cell>
          <cell r="K24">
            <v>100</v>
          </cell>
          <cell r="N24">
            <v>2610000</v>
          </cell>
        </row>
        <row r="25">
          <cell r="D25" t="str">
            <v>PX</v>
          </cell>
          <cell r="K25">
            <v>380</v>
          </cell>
          <cell r="N25">
            <v>1520000</v>
          </cell>
        </row>
        <row r="26">
          <cell r="D26" t="str">
            <v>PX</v>
          </cell>
          <cell r="K26">
            <v>330</v>
          </cell>
          <cell r="N26">
            <v>1650000</v>
          </cell>
        </row>
        <row r="27">
          <cell r="D27" t="str">
            <v>PX</v>
          </cell>
          <cell r="K27">
            <v>100</v>
          </cell>
          <cell r="N27">
            <v>300000</v>
          </cell>
        </row>
        <row r="28">
          <cell r="D28" t="str">
            <v>PX</v>
          </cell>
          <cell r="K28">
            <v>120</v>
          </cell>
          <cell r="N28">
            <v>4584000</v>
          </cell>
        </row>
        <row r="29">
          <cell r="D29" t="str">
            <v>PX</v>
          </cell>
          <cell r="K29">
            <v>50</v>
          </cell>
          <cell r="N29">
            <v>1655000</v>
          </cell>
        </row>
        <row r="30">
          <cell r="D30" t="str">
            <v>PX</v>
          </cell>
          <cell r="K30">
            <v>120</v>
          </cell>
          <cell r="N30">
            <v>600000</v>
          </cell>
        </row>
        <row r="31">
          <cell r="D31" t="str">
            <v>PX</v>
          </cell>
          <cell r="K31">
            <v>50</v>
          </cell>
          <cell r="N31">
            <v>150000</v>
          </cell>
        </row>
        <row r="32">
          <cell r="D32" t="str">
            <v>PX</v>
          </cell>
          <cell r="K32">
            <v>18</v>
          </cell>
          <cell r="N32">
            <v>126000</v>
          </cell>
        </row>
        <row r="33">
          <cell r="D33" t="str">
            <v>PX</v>
          </cell>
          <cell r="K33">
            <v>57</v>
          </cell>
          <cell r="N33">
            <v>171000</v>
          </cell>
        </row>
        <row r="34">
          <cell r="D34" t="str">
            <v>PX</v>
          </cell>
          <cell r="K34">
            <v>57</v>
          </cell>
          <cell r="N34">
            <v>2120400</v>
          </cell>
        </row>
        <row r="35">
          <cell r="D35" t="str">
            <v>PX</v>
          </cell>
          <cell r="K35">
            <v>18</v>
          </cell>
          <cell r="N35">
            <v>1235600</v>
          </cell>
        </row>
        <row r="36">
          <cell r="D36" t="str">
            <v>PX</v>
          </cell>
          <cell r="K36">
            <v>1500</v>
          </cell>
          <cell r="N36">
            <v>57150000</v>
          </cell>
        </row>
        <row r="37">
          <cell r="D37" t="str">
            <v>PX</v>
          </cell>
          <cell r="K37">
            <v>2273</v>
          </cell>
          <cell r="N37">
            <v>72963300</v>
          </cell>
        </row>
        <row r="38">
          <cell r="D38" t="str">
            <v>PX</v>
          </cell>
          <cell r="K38">
            <v>1500</v>
          </cell>
          <cell r="N38">
            <v>7500000</v>
          </cell>
        </row>
        <row r="39">
          <cell r="D39" t="str">
            <v>PX</v>
          </cell>
          <cell r="K39">
            <v>2273</v>
          </cell>
          <cell r="N39">
            <v>9092000</v>
          </cell>
        </row>
        <row r="40">
          <cell r="D40" t="str">
            <v>PX</v>
          </cell>
          <cell r="K40">
            <v>840</v>
          </cell>
          <cell r="N40">
            <v>26964000</v>
          </cell>
        </row>
        <row r="41">
          <cell r="D41" t="str">
            <v>PX</v>
          </cell>
          <cell r="K41">
            <v>840</v>
          </cell>
          <cell r="N41">
            <v>3360000</v>
          </cell>
        </row>
        <row r="42">
          <cell r="D42" t="str">
            <v>PX</v>
          </cell>
          <cell r="K42">
            <v>1815</v>
          </cell>
          <cell r="N42">
            <v>58261500</v>
          </cell>
        </row>
        <row r="43">
          <cell r="D43" t="str">
            <v>PX</v>
          </cell>
          <cell r="K43">
            <v>148</v>
          </cell>
          <cell r="N43">
            <v>10143900</v>
          </cell>
        </row>
        <row r="44">
          <cell r="D44" t="str">
            <v>PX</v>
          </cell>
          <cell r="K44">
            <v>333</v>
          </cell>
          <cell r="N44">
            <v>9690300</v>
          </cell>
        </row>
        <row r="45">
          <cell r="D45" t="str">
            <v>PX</v>
          </cell>
          <cell r="K45">
            <v>754</v>
          </cell>
          <cell r="N45">
            <v>19679400</v>
          </cell>
        </row>
        <row r="46">
          <cell r="D46" t="str">
            <v>PX</v>
          </cell>
          <cell r="K46">
            <v>210</v>
          </cell>
          <cell r="N46">
            <v>6951000</v>
          </cell>
        </row>
        <row r="47">
          <cell r="D47" t="str">
            <v>PX</v>
          </cell>
          <cell r="K47">
            <v>3401</v>
          </cell>
          <cell r="N47">
            <v>12307000</v>
          </cell>
        </row>
        <row r="48">
          <cell r="D48" t="str">
            <v>PX</v>
          </cell>
          <cell r="K48">
            <v>400</v>
          </cell>
          <cell r="N48">
            <v>25880000</v>
          </cell>
        </row>
        <row r="49">
          <cell r="D49" t="str">
            <v>PX</v>
          </cell>
          <cell r="K49">
            <v>150</v>
          </cell>
          <cell r="N49">
            <v>10650000</v>
          </cell>
        </row>
        <row r="50">
          <cell r="D50" t="str">
            <v>PX</v>
          </cell>
          <cell r="K50">
            <v>400</v>
          </cell>
          <cell r="N50">
            <v>21600000</v>
          </cell>
        </row>
        <row r="51">
          <cell r="D51" t="str">
            <v>PX</v>
          </cell>
          <cell r="K51">
            <v>3000</v>
          </cell>
          <cell r="N51">
            <v>114000000</v>
          </cell>
        </row>
        <row r="52">
          <cell r="D52" t="str">
            <v>PX</v>
          </cell>
          <cell r="K52">
            <v>950</v>
          </cell>
          <cell r="N52">
            <v>6650000</v>
          </cell>
        </row>
        <row r="53">
          <cell r="D53" t="str">
            <v>PX</v>
          </cell>
          <cell r="K53">
            <v>3000</v>
          </cell>
          <cell r="N53">
            <v>15000000</v>
          </cell>
        </row>
        <row r="54">
          <cell r="D54" t="str">
            <v>PX</v>
          </cell>
          <cell r="K54">
            <v>3000</v>
          </cell>
          <cell r="N54">
            <v>114300000</v>
          </cell>
        </row>
        <row r="55">
          <cell r="D55" t="str">
            <v>PX</v>
          </cell>
          <cell r="K55">
            <v>380</v>
          </cell>
          <cell r="N55">
            <v>11438000</v>
          </cell>
        </row>
        <row r="56">
          <cell r="D56" t="str">
            <v>PX</v>
          </cell>
          <cell r="K56">
            <v>380</v>
          </cell>
          <cell r="N56">
            <v>1140000</v>
          </cell>
        </row>
        <row r="57">
          <cell r="D57" t="str">
            <v>PX</v>
          </cell>
          <cell r="K57">
            <v>3000</v>
          </cell>
          <cell r="N57">
            <v>15000000</v>
          </cell>
        </row>
        <row r="62">
          <cell r="D62" t="str">
            <v>PN</v>
          </cell>
          <cell r="K62">
            <v>106</v>
          </cell>
        </row>
        <row r="63">
          <cell r="D63" t="str">
            <v>PN</v>
          </cell>
          <cell r="K63">
            <v>100</v>
          </cell>
        </row>
        <row r="64">
          <cell r="D64" t="str">
            <v>PN</v>
          </cell>
          <cell r="K64">
            <v>170</v>
          </cell>
        </row>
        <row r="65">
          <cell r="D65" t="str">
            <v>PN</v>
          </cell>
          <cell r="K65">
            <v>376</v>
          </cell>
        </row>
        <row r="66">
          <cell r="D66" t="str">
            <v>PN</v>
          </cell>
          <cell r="K66">
            <v>220</v>
          </cell>
        </row>
        <row r="67">
          <cell r="D67" t="str">
            <v>PN</v>
          </cell>
          <cell r="K67">
            <v>150</v>
          </cell>
        </row>
        <row r="68">
          <cell r="D68" t="str">
            <v>PN</v>
          </cell>
          <cell r="K68">
            <v>370</v>
          </cell>
        </row>
        <row r="69">
          <cell r="D69" t="str">
            <v>PN</v>
          </cell>
          <cell r="K69">
            <v>380</v>
          </cell>
        </row>
        <row r="70">
          <cell r="D70" t="str">
            <v>PN</v>
          </cell>
          <cell r="K70">
            <v>370</v>
          </cell>
        </row>
        <row r="71">
          <cell r="D71" t="str">
            <v>PN</v>
          </cell>
          <cell r="K71">
            <v>250</v>
          </cell>
        </row>
        <row r="72">
          <cell r="D72" t="str">
            <v>PN</v>
          </cell>
          <cell r="K72">
            <v>220</v>
          </cell>
        </row>
        <row r="73">
          <cell r="D73" t="str">
            <v>PN</v>
          </cell>
          <cell r="K73">
            <v>100</v>
          </cell>
        </row>
        <row r="74">
          <cell r="D74" t="str">
            <v>PN</v>
          </cell>
          <cell r="K74">
            <v>200</v>
          </cell>
        </row>
        <row r="75">
          <cell r="D75" t="str">
            <v>PN</v>
          </cell>
          <cell r="K75">
            <v>450</v>
          </cell>
        </row>
        <row r="76">
          <cell r="D76" t="str">
            <v>PN</v>
          </cell>
          <cell r="K76">
            <v>320</v>
          </cell>
        </row>
        <row r="77">
          <cell r="D77" t="str">
            <v>PN</v>
          </cell>
          <cell r="K77">
            <v>380</v>
          </cell>
        </row>
        <row r="78">
          <cell r="D78" t="str">
            <v>PN</v>
          </cell>
          <cell r="K78">
            <v>370</v>
          </cell>
        </row>
        <row r="79">
          <cell r="D79" t="str">
            <v>PN</v>
          </cell>
          <cell r="K79">
            <v>375</v>
          </cell>
        </row>
        <row r="80">
          <cell r="D80" t="str">
            <v>PN</v>
          </cell>
          <cell r="K80">
            <v>130</v>
          </cell>
        </row>
        <row r="81">
          <cell r="D81" t="str">
            <v>PN</v>
          </cell>
          <cell r="K81">
            <v>330</v>
          </cell>
        </row>
        <row r="82">
          <cell r="D82" t="str">
            <v>PN</v>
          </cell>
          <cell r="K82">
            <v>100</v>
          </cell>
        </row>
        <row r="83">
          <cell r="D83" t="str">
            <v>PN</v>
          </cell>
          <cell r="K83">
            <v>150</v>
          </cell>
        </row>
        <row r="84">
          <cell r="D84" t="str">
            <v>PN</v>
          </cell>
          <cell r="K84">
            <v>89</v>
          </cell>
        </row>
        <row r="85">
          <cell r="D85" t="str">
            <v>PN</v>
          </cell>
          <cell r="K85">
            <v>419</v>
          </cell>
        </row>
        <row r="86">
          <cell r="D86" t="str">
            <v>PN</v>
          </cell>
          <cell r="K86">
            <v>380</v>
          </cell>
        </row>
        <row r="87">
          <cell r="D87" t="str">
            <v>PN</v>
          </cell>
          <cell r="K87">
            <v>375</v>
          </cell>
        </row>
        <row r="88">
          <cell r="D88" t="str">
            <v>PN</v>
          </cell>
          <cell r="K88">
            <v>380</v>
          </cell>
        </row>
        <row r="89">
          <cell r="D89" t="str">
            <v>PN</v>
          </cell>
          <cell r="K89">
            <v>300</v>
          </cell>
        </row>
        <row r="90">
          <cell r="D90" t="str">
            <v>PN</v>
          </cell>
          <cell r="K90">
            <v>120</v>
          </cell>
        </row>
        <row r="91">
          <cell r="D91" t="str">
            <v>PN</v>
          </cell>
          <cell r="K91">
            <v>420</v>
          </cell>
        </row>
        <row r="92">
          <cell r="D92" t="str">
            <v>PN</v>
          </cell>
          <cell r="K92">
            <v>380</v>
          </cell>
        </row>
        <row r="93">
          <cell r="D93" t="str">
            <v>PN</v>
          </cell>
          <cell r="K93">
            <v>320</v>
          </cell>
        </row>
        <row r="94">
          <cell r="D94" t="str">
            <v>PN</v>
          </cell>
          <cell r="K94">
            <v>100</v>
          </cell>
        </row>
        <row r="95">
          <cell r="D95" t="str">
            <v>PN</v>
          </cell>
          <cell r="K95">
            <v>420</v>
          </cell>
        </row>
        <row r="96">
          <cell r="D96" t="str">
            <v>PN</v>
          </cell>
          <cell r="K96">
            <v>380</v>
          </cell>
        </row>
        <row r="97">
          <cell r="D97" t="str">
            <v>PN</v>
          </cell>
          <cell r="K97">
            <v>380</v>
          </cell>
        </row>
        <row r="98">
          <cell r="D98" t="str">
            <v>PN</v>
          </cell>
          <cell r="K98">
            <v>380</v>
          </cell>
        </row>
        <row r="99">
          <cell r="D99" t="str">
            <v>PN</v>
          </cell>
          <cell r="K99">
            <v>300</v>
          </cell>
        </row>
        <row r="100">
          <cell r="D100" t="str">
            <v>PN</v>
          </cell>
          <cell r="K100">
            <v>150</v>
          </cell>
        </row>
        <row r="101">
          <cell r="D101" t="str">
            <v>PN</v>
          </cell>
          <cell r="K101">
            <v>450</v>
          </cell>
        </row>
        <row r="102">
          <cell r="D102" t="str">
            <v>PN</v>
          </cell>
          <cell r="K102">
            <v>380</v>
          </cell>
        </row>
        <row r="103">
          <cell r="D103" t="str">
            <v>PN</v>
          </cell>
          <cell r="K103">
            <v>380</v>
          </cell>
        </row>
        <row r="104">
          <cell r="D104" t="str">
            <v>PN</v>
          </cell>
          <cell r="K104">
            <v>250</v>
          </cell>
        </row>
        <row r="105">
          <cell r="D105" t="str">
            <v>PN</v>
          </cell>
          <cell r="K105">
            <v>220</v>
          </cell>
        </row>
        <row r="106">
          <cell r="D106" t="str">
            <v>PN</v>
          </cell>
          <cell r="K106">
            <v>100</v>
          </cell>
        </row>
        <row r="107">
          <cell r="D107" t="str">
            <v>PN</v>
          </cell>
          <cell r="K107">
            <v>70</v>
          </cell>
        </row>
        <row r="108">
          <cell r="D108" t="str">
            <v>PN</v>
          </cell>
          <cell r="K108">
            <v>130</v>
          </cell>
        </row>
        <row r="109">
          <cell r="D109" t="str">
            <v>PN</v>
          </cell>
          <cell r="K109">
            <v>450</v>
          </cell>
        </row>
        <row r="110">
          <cell r="D110" t="str">
            <v>PN</v>
          </cell>
          <cell r="K110">
            <v>320</v>
          </cell>
        </row>
        <row r="111">
          <cell r="D111" t="str">
            <v>PN</v>
          </cell>
          <cell r="K111">
            <v>380</v>
          </cell>
        </row>
        <row r="112">
          <cell r="D112" t="str">
            <v>PN</v>
          </cell>
          <cell r="K112">
            <v>380</v>
          </cell>
        </row>
        <row r="113">
          <cell r="D113" t="str">
            <v>PN</v>
          </cell>
          <cell r="K113">
            <v>380</v>
          </cell>
        </row>
        <row r="114">
          <cell r="D114" t="str">
            <v>PN</v>
          </cell>
          <cell r="K114">
            <v>380</v>
          </cell>
        </row>
        <row r="115">
          <cell r="D115" t="str">
            <v>PN</v>
          </cell>
          <cell r="K115">
            <v>290</v>
          </cell>
        </row>
        <row r="116">
          <cell r="D116" t="str">
            <v>PN</v>
          </cell>
          <cell r="K116">
            <v>70</v>
          </cell>
        </row>
        <row r="117">
          <cell r="D117" t="str">
            <v>PN</v>
          </cell>
          <cell r="K117">
            <v>100</v>
          </cell>
        </row>
        <row r="118">
          <cell r="D118" t="str">
            <v>PN</v>
          </cell>
          <cell r="K118">
            <v>460</v>
          </cell>
        </row>
        <row r="119">
          <cell r="D119" t="str">
            <v>PN</v>
          </cell>
          <cell r="K119">
            <v>380</v>
          </cell>
        </row>
        <row r="120">
          <cell r="D120" t="str">
            <v>PN</v>
          </cell>
          <cell r="K120">
            <v>380</v>
          </cell>
        </row>
        <row r="121">
          <cell r="D121" t="str">
            <v>PN</v>
          </cell>
          <cell r="K121">
            <v>250</v>
          </cell>
        </row>
        <row r="122">
          <cell r="D122" t="str">
            <v>PN</v>
          </cell>
          <cell r="K122">
            <v>100</v>
          </cell>
        </row>
        <row r="123">
          <cell r="D123" t="str">
            <v>PN</v>
          </cell>
          <cell r="K123">
            <v>350</v>
          </cell>
        </row>
        <row r="124">
          <cell r="D124" t="str">
            <v>PN</v>
          </cell>
          <cell r="K124">
            <v>280</v>
          </cell>
        </row>
        <row r="125">
          <cell r="D125" t="str">
            <v>PN</v>
          </cell>
          <cell r="K125">
            <v>50</v>
          </cell>
        </row>
        <row r="126">
          <cell r="D126" t="str">
            <v>PN</v>
          </cell>
          <cell r="K126">
            <v>120</v>
          </cell>
        </row>
        <row r="127">
          <cell r="D127" t="str">
            <v>PN</v>
          </cell>
          <cell r="K127">
            <v>450</v>
          </cell>
        </row>
        <row r="128">
          <cell r="D128" t="str">
            <v>PN</v>
          </cell>
          <cell r="K128">
            <v>400</v>
          </cell>
        </row>
        <row r="129">
          <cell r="D129" t="str">
            <v>PN</v>
          </cell>
          <cell r="K129">
            <v>150</v>
          </cell>
        </row>
        <row r="130">
          <cell r="D130" t="str">
            <v>PN</v>
          </cell>
          <cell r="K130">
            <v>200</v>
          </cell>
        </row>
        <row r="131">
          <cell r="D131" t="str">
            <v>PN</v>
          </cell>
          <cell r="K131">
            <v>260</v>
          </cell>
        </row>
        <row r="132">
          <cell r="D132" t="str">
            <v>PN</v>
          </cell>
          <cell r="K132">
            <v>70</v>
          </cell>
        </row>
        <row r="133">
          <cell r="D133" t="str">
            <v>PN</v>
          </cell>
          <cell r="K133">
            <v>150</v>
          </cell>
        </row>
        <row r="134">
          <cell r="D134" t="str">
            <v>PN</v>
          </cell>
          <cell r="K134">
            <v>370</v>
          </cell>
        </row>
        <row r="135">
          <cell r="D135" t="str">
            <v>PN</v>
          </cell>
          <cell r="K135">
            <v>460</v>
          </cell>
        </row>
        <row r="136">
          <cell r="D136" t="str">
            <v>PN</v>
          </cell>
          <cell r="K136">
            <v>400</v>
          </cell>
        </row>
        <row r="137">
          <cell r="D137" t="str">
            <v>PN</v>
          </cell>
          <cell r="K137">
            <v>330</v>
          </cell>
        </row>
        <row r="138">
          <cell r="D138" t="str">
            <v>PN</v>
          </cell>
          <cell r="K138">
            <v>330</v>
          </cell>
        </row>
        <row r="139">
          <cell r="D139" t="str">
            <v>PN</v>
          </cell>
          <cell r="K139">
            <v>200</v>
          </cell>
        </row>
        <row r="140">
          <cell r="D140" t="str">
            <v>PN</v>
          </cell>
          <cell r="K140">
            <v>400</v>
          </cell>
        </row>
        <row r="141">
          <cell r="D141" t="str">
            <v>PN</v>
          </cell>
          <cell r="K141">
            <v>170</v>
          </cell>
        </row>
        <row r="142">
          <cell r="D142" t="str">
            <v>PN</v>
          </cell>
          <cell r="K142">
            <v>370</v>
          </cell>
        </row>
        <row r="143">
          <cell r="D143" t="str">
            <v>PN</v>
          </cell>
          <cell r="K143">
            <v>400</v>
          </cell>
        </row>
        <row r="144">
          <cell r="D144" t="str">
            <v>PN</v>
          </cell>
          <cell r="K144">
            <v>400</v>
          </cell>
        </row>
        <row r="145">
          <cell r="D145" t="str">
            <v>PN</v>
          </cell>
          <cell r="K145">
            <v>400</v>
          </cell>
        </row>
        <row r="146">
          <cell r="D146" t="str">
            <v>PN</v>
          </cell>
          <cell r="K146">
            <v>380</v>
          </cell>
        </row>
        <row r="147">
          <cell r="D147" t="str">
            <v>PN</v>
          </cell>
          <cell r="K147">
            <v>330</v>
          </cell>
        </row>
        <row r="148">
          <cell r="D148" t="str">
            <v>PN</v>
          </cell>
          <cell r="K148">
            <v>300</v>
          </cell>
        </row>
        <row r="149">
          <cell r="D149" t="str">
            <v>PN</v>
          </cell>
          <cell r="K149">
            <v>50</v>
          </cell>
        </row>
        <row r="150">
          <cell r="D150" t="str">
            <v>PN</v>
          </cell>
          <cell r="K150">
            <v>50</v>
          </cell>
        </row>
        <row r="151">
          <cell r="D151" t="str">
            <v>PN</v>
          </cell>
          <cell r="K151">
            <v>100</v>
          </cell>
        </row>
        <row r="152">
          <cell r="D152" t="str">
            <v>PN</v>
          </cell>
          <cell r="K152">
            <v>450</v>
          </cell>
        </row>
        <row r="153">
          <cell r="D153" t="str">
            <v>PN</v>
          </cell>
          <cell r="K153">
            <v>380</v>
          </cell>
        </row>
        <row r="154">
          <cell r="D154" t="str">
            <v>PN</v>
          </cell>
          <cell r="K154">
            <v>380</v>
          </cell>
        </row>
        <row r="155">
          <cell r="D155" t="str">
            <v>PN</v>
          </cell>
          <cell r="K155">
            <v>250</v>
          </cell>
        </row>
        <row r="156">
          <cell r="D156" t="str">
            <v>PN</v>
          </cell>
          <cell r="K156">
            <v>50</v>
          </cell>
        </row>
        <row r="157">
          <cell r="D157" t="str">
            <v>PN</v>
          </cell>
          <cell r="K157">
            <v>150</v>
          </cell>
        </row>
        <row r="158">
          <cell r="D158" t="str">
            <v>PN</v>
          </cell>
          <cell r="K158">
            <v>450</v>
          </cell>
        </row>
        <row r="159">
          <cell r="D159" t="str">
            <v>PN</v>
          </cell>
          <cell r="K159">
            <v>400</v>
          </cell>
        </row>
        <row r="160">
          <cell r="D160" t="str">
            <v>PN</v>
          </cell>
          <cell r="K160">
            <v>400</v>
          </cell>
        </row>
        <row r="161">
          <cell r="D161" t="str">
            <v>PN</v>
          </cell>
          <cell r="K161">
            <v>154</v>
          </cell>
        </row>
        <row r="162">
          <cell r="D162" t="str">
            <v>PN</v>
          </cell>
          <cell r="K162">
            <v>96</v>
          </cell>
        </row>
        <row r="163">
          <cell r="D163" t="str">
            <v>PN</v>
          </cell>
          <cell r="K163">
            <v>50</v>
          </cell>
        </row>
        <row r="164">
          <cell r="D164" t="str">
            <v>PN</v>
          </cell>
          <cell r="K164">
            <v>150</v>
          </cell>
        </row>
        <row r="165">
          <cell r="D165" t="str">
            <v>PN</v>
          </cell>
          <cell r="K165">
            <v>200</v>
          </cell>
        </row>
        <row r="166">
          <cell r="D166" t="str">
            <v>PN</v>
          </cell>
          <cell r="K166">
            <v>250</v>
          </cell>
        </row>
        <row r="167">
          <cell r="D167" t="str">
            <v>PN</v>
          </cell>
          <cell r="K167">
            <v>380</v>
          </cell>
        </row>
        <row r="168">
          <cell r="D168" t="str">
            <v>PN</v>
          </cell>
          <cell r="K168">
            <v>100</v>
          </cell>
        </row>
        <row r="169">
          <cell r="D169" t="str">
            <v>PN</v>
          </cell>
          <cell r="K169">
            <v>100</v>
          </cell>
        </row>
        <row r="170">
          <cell r="D170" t="str">
            <v>PN</v>
          </cell>
          <cell r="K170">
            <v>20</v>
          </cell>
        </row>
        <row r="171">
          <cell r="D171" t="str">
            <v>PN</v>
          </cell>
          <cell r="K171">
            <v>150</v>
          </cell>
        </row>
        <row r="172">
          <cell r="D172" t="str">
            <v>PN</v>
          </cell>
          <cell r="K172">
            <v>100</v>
          </cell>
        </row>
        <row r="173">
          <cell r="D173" t="str">
            <v>PN</v>
          </cell>
          <cell r="K173">
            <v>450</v>
          </cell>
        </row>
        <row r="174">
          <cell r="D174" t="str">
            <v>PN</v>
          </cell>
          <cell r="K174">
            <v>400</v>
          </cell>
        </row>
        <row r="175">
          <cell r="D175" t="str">
            <v>PN</v>
          </cell>
          <cell r="K175">
            <v>100</v>
          </cell>
        </row>
        <row r="176">
          <cell r="D176" t="str">
            <v>PN</v>
          </cell>
          <cell r="K176">
            <v>145</v>
          </cell>
        </row>
        <row r="177">
          <cell r="D177" t="str">
            <v>PN</v>
          </cell>
          <cell r="K177">
            <v>245</v>
          </cell>
        </row>
        <row r="178">
          <cell r="D178" t="str">
            <v>PN</v>
          </cell>
          <cell r="K178">
            <v>200</v>
          </cell>
        </row>
        <row r="179">
          <cell r="D179" t="str">
            <v>PN</v>
          </cell>
          <cell r="K179">
            <v>400</v>
          </cell>
        </row>
        <row r="180">
          <cell r="D180" t="str">
            <v>PN</v>
          </cell>
          <cell r="K180">
            <v>200</v>
          </cell>
        </row>
        <row r="181">
          <cell r="D181" t="str">
            <v>PN</v>
          </cell>
          <cell r="K181">
            <v>100</v>
          </cell>
        </row>
        <row r="182">
          <cell r="D182" t="str">
            <v>PN</v>
          </cell>
          <cell r="K182">
            <v>250</v>
          </cell>
        </row>
        <row r="183">
          <cell r="D183" t="str">
            <v>PN</v>
          </cell>
          <cell r="K183">
            <v>150</v>
          </cell>
        </row>
        <row r="184">
          <cell r="D184" t="str">
            <v>PN</v>
          </cell>
          <cell r="K184">
            <v>100</v>
          </cell>
        </row>
        <row r="185">
          <cell r="D185" t="str">
            <v>PN</v>
          </cell>
          <cell r="K185">
            <v>100</v>
          </cell>
        </row>
        <row r="186">
          <cell r="D186" t="str">
            <v>PN</v>
          </cell>
          <cell r="K186">
            <v>100</v>
          </cell>
        </row>
        <row r="187">
          <cell r="D187" t="str">
            <v>PN</v>
          </cell>
          <cell r="K187">
            <v>450</v>
          </cell>
        </row>
        <row r="188">
          <cell r="D188" t="str">
            <v>PN</v>
          </cell>
          <cell r="K188">
            <v>350</v>
          </cell>
        </row>
        <row r="189">
          <cell r="D189" t="str">
            <v>PN</v>
          </cell>
          <cell r="K189">
            <v>400</v>
          </cell>
        </row>
        <row r="190">
          <cell r="D190" t="str">
            <v>PN</v>
          </cell>
          <cell r="K190">
            <v>400</v>
          </cell>
        </row>
        <row r="191">
          <cell r="D191" t="str">
            <v>PN</v>
          </cell>
          <cell r="K191">
            <v>390</v>
          </cell>
        </row>
        <row r="192">
          <cell r="D192" t="str">
            <v>PN</v>
          </cell>
          <cell r="K192">
            <v>10</v>
          </cell>
        </row>
        <row r="193">
          <cell r="D193" t="str">
            <v>PN</v>
          </cell>
          <cell r="K193">
            <v>270</v>
          </cell>
        </row>
        <row r="194">
          <cell r="D194" t="str">
            <v>PN</v>
          </cell>
          <cell r="K194">
            <v>150</v>
          </cell>
        </row>
        <row r="195">
          <cell r="D195" t="str">
            <v>PN</v>
          </cell>
          <cell r="K195">
            <v>430</v>
          </cell>
        </row>
        <row r="196">
          <cell r="D196" t="str">
            <v>PN</v>
          </cell>
          <cell r="K196">
            <v>390</v>
          </cell>
        </row>
        <row r="197">
          <cell r="D197" t="str">
            <v>PN</v>
          </cell>
          <cell r="K197">
            <v>250</v>
          </cell>
        </row>
        <row r="198">
          <cell r="D198" t="str">
            <v>PN</v>
          </cell>
          <cell r="K198">
            <v>100</v>
          </cell>
        </row>
        <row r="199">
          <cell r="D199" t="str">
            <v>PN</v>
          </cell>
          <cell r="K199">
            <v>100</v>
          </cell>
        </row>
        <row r="200">
          <cell r="D200" t="str">
            <v>PN</v>
          </cell>
          <cell r="K200">
            <v>450</v>
          </cell>
        </row>
        <row r="201">
          <cell r="D201" t="str">
            <v>PN</v>
          </cell>
          <cell r="K201">
            <v>71</v>
          </cell>
        </row>
        <row r="202">
          <cell r="D202" t="str">
            <v>PN</v>
          </cell>
          <cell r="K202">
            <v>329</v>
          </cell>
        </row>
        <row r="203">
          <cell r="D203" t="str">
            <v>PN</v>
          </cell>
          <cell r="K203">
            <v>400</v>
          </cell>
        </row>
        <row r="204">
          <cell r="D204" t="str">
            <v>PN</v>
          </cell>
          <cell r="K204">
            <v>200</v>
          </cell>
        </row>
        <row r="205">
          <cell r="D205" t="str">
            <v>PN</v>
          </cell>
          <cell r="K205">
            <v>80</v>
          </cell>
        </row>
        <row r="206">
          <cell r="D206" t="str">
            <v>PN</v>
          </cell>
          <cell r="K206">
            <v>120</v>
          </cell>
        </row>
        <row r="207">
          <cell r="D207" t="str">
            <v>PN</v>
          </cell>
          <cell r="K207">
            <v>400</v>
          </cell>
        </row>
        <row r="208">
          <cell r="D208" t="str">
            <v>PN</v>
          </cell>
          <cell r="K208">
            <v>400</v>
          </cell>
        </row>
        <row r="209">
          <cell r="D209" t="str">
            <v>PN</v>
          </cell>
          <cell r="K209">
            <v>400</v>
          </cell>
        </row>
        <row r="210">
          <cell r="D210" t="str">
            <v>PN</v>
          </cell>
          <cell r="K210">
            <v>400</v>
          </cell>
        </row>
        <row r="211">
          <cell r="D211" t="str">
            <v>PN</v>
          </cell>
          <cell r="K211">
            <v>250</v>
          </cell>
        </row>
        <row r="212">
          <cell r="D212" t="str">
            <v>PN</v>
          </cell>
          <cell r="K212">
            <v>120</v>
          </cell>
        </row>
        <row r="213">
          <cell r="D213" t="str">
            <v>PN</v>
          </cell>
          <cell r="K213">
            <v>370</v>
          </cell>
        </row>
        <row r="214">
          <cell r="D214" t="str">
            <v>PN</v>
          </cell>
          <cell r="K214">
            <v>400</v>
          </cell>
        </row>
        <row r="215">
          <cell r="D215" t="str">
            <v>PN</v>
          </cell>
          <cell r="K215">
            <v>400</v>
          </cell>
        </row>
        <row r="216">
          <cell r="D216" t="str">
            <v>PN</v>
          </cell>
          <cell r="K216">
            <v>400</v>
          </cell>
        </row>
        <row r="217">
          <cell r="D217" t="str">
            <v>PN</v>
          </cell>
          <cell r="K217">
            <v>200</v>
          </cell>
        </row>
        <row r="218">
          <cell r="D218" t="str">
            <v>PN</v>
          </cell>
          <cell r="K218">
            <v>200</v>
          </cell>
        </row>
        <row r="219">
          <cell r="D219" t="str">
            <v>PN</v>
          </cell>
          <cell r="K219">
            <v>400</v>
          </cell>
        </row>
        <row r="220">
          <cell r="D220" t="str">
            <v>PN</v>
          </cell>
          <cell r="K220">
            <v>250</v>
          </cell>
        </row>
        <row r="221">
          <cell r="D221" t="str">
            <v>PN</v>
          </cell>
          <cell r="K221">
            <v>100</v>
          </cell>
        </row>
        <row r="222">
          <cell r="D222" t="str">
            <v>PN</v>
          </cell>
          <cell r="K222">
            <v>100</v>
          </cell>
        </row>
        <row r="223">
          <cell r="D223" t="str">
            <v>PN</v>
          </cell>
          <cell r="K223">
            <v>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  <sheetName val="BangkeN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"/>
      <sheetName val="tra_vat_lieu"/>
      <sheetName val="Sheet4"/>
      <sheetName val="Sheet1"/>
      <sheetName val="tonghoptt"/>
      <sheetName val="Sheet2"/>
      <sheetName val="Sheet3"/>
      <sheetName val="ximang"/>
      <sheetName val="da 1x2"/>
      <sheetName val="cat vang"/>
      <sheetName val="phugia555"/>
      <sheetName val="phugia561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tt"/>
      <sheetName val="TLsannen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dongia"/>
      <sheetName val="PLTK"/>
      <sheetName val="00000000"/>
      <sheetName val="10000000"/>
      <sheetName val="Tai khoan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Mau NT cho doi"/>
      <sheetName val="THDG- Nha VS"/>
      <sheetName val="THDG- Mong thiet bi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gp"/>
      <sheetName val="YL4Test5"/>
      <sheetName val="THCT"/>
      <sheetName val="THDZ0,4"/>
      <sheetName val="TH DZ35"/>
      <sheetName val="SILICATE"/>
      <sheetName val="gvl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ESTI."/>
      <sheetName val="DI-ESTI"/>
      <sheetName val="Tong hop phan bo nhien lieu"/>
      <sheetName val="XD Ninh Quang"/>
      <sheetName val="K10"/>
      <sheetName val="PB chi tiet"/>
      <sheetName val="tong hop phan bo nhien lieu "/>
      <sheetName val="_TKKT_15Alan1-dg.xls࡝DTCTNÀNG"/>
      <sheetName val="ႀ￸B"/>
      <sheetName val="402"/>
      <sheetName val="chiet tifh khoan son "/>
      <sheetName val="MTL$-INTER"/>
      <sheetName val="cat vaɮѧ"/>
      <sheetName val="_TKKT_15Alan1-dg.xlsYPTDG"/>
      <sheetName val="Gia KS"/>
      <sheetName val="DTCT-TB"/>
      <sheetName val="THTram"/>
      <sheetName val="GiaVL"/>
      <sheetName val="_TKKT_15Alan1-dg.xls_DTCTNÀNG"/>
      <sheetName val="__B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_HKP22-46"/>
      <sheetName val="cat va__"/>
      <sheetName val="_x000d_BTA"/>
      <sheetName val="D_x0014_CTQD"/>
      <sheetName val="_x0004_TCT22-46"/>
      <sheetName val="_x0007_XL"/>
      <sheetName val="_x0013_heet2"/>
      <sheetName val="to.ghoptt"/>
      <sheetName val="_BTA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Bu_vat_lieu"/>
      <sheetName val="TK"/>
      <sheetName val="Giaitrinh"/>
      <sheetName val="M02"/>
      <sheetName val="M03"/>
      <sheetName val="M5"/>
      <sheetName val="hd01"/>
      <sheetName val="CHITIET"/>
      <sheetName val="_TKKT_15Ala"/>
      <sheetName val="Du_lieu"/>
      <sheetName val="TH_DZ35"/>
      <sheetName val="¢çeet9"/>
      <sheetName val="TNBH_ͧ_x001f__TKKT_15Alan1-dg.xls_tls"/>
      <sheetName val="Sheeô4"/>
      <sheetName val="CT35"/>
      <sheetName val="Gia"/>
      <sheetName val="FD"/>
      <sheetName val="GI"/>
      <sheetName val="EE (3)"/>
      <sheetName val="PAVEMENT"/>
      <sheetName val="TRAFFIC"/>
      <sheetName val="cad vang"/>
      <sheetName val="TH khoan ha"/>
      <sheetName val="¸TCT30+8"/>
      <sheetName val="__________________±____________"/>
      <sheetName val="TNBH___x001f__TKKT_15Alan1-dg.xls_tls"/>
      <sheetName val="ctdg"/>
      <sheetName val="Don gia kꦤoan son "/>
      <sheetName val="TH khoan ha_"/>
      <sheetName val="DATA"/>
      <sheetName val="CTTra"/>
      <sheetName val="Lç khoan LK1"/>
      <sheetName val="Tongh_p"/>
      <sheetName val="chiet tinh Khoan gib cong"/>
      <sheetName val="TH VL, NC, DDHT Thanhphuoc"/>
      <sheetName val="[TKKT_15Alan1-dg.xls࡝DTCTNÀNG"/>
      <sheetName val="[TKKT_15Alan1-dg.xlsYPTDG"/>
      <sheetName val="[TKKT_15Alan1-dg.xls?DTCTNÀNG"/>
      <sheetName val="??B"/>
      <sheetName val="\HKP22-46"/>
      <sheetName val="cat va??"/>
      <sheetName val="_x000a_BTA"/>
      <sheetName val="[TKKT_15Ala"/>
      <sheetName val="TNBH_x0000_ͧ_x001f_[TKKT_15Alan1-dg.xls]tls"/>
      <sheetName val="TNBH?ͧ_x001f_[TKKT_15Alan1-dg.xls]tls"/>
      <sheetName val="_TKKT_15Alan1-dg.xls?DTCTNÀNG"/>
      <sheetName val="_x0000__x0000__x0000__x0000_??_x0000__x0000__x0000__x0000__x0000__x0000__x0000__x0000_??_x0000__x0000_±_x0000__x0000__x0000__x0000__x0000__x0000__x0000__x0000__x0000__x0000__x0000__x0000_"/>
      <sheetName val="TNBH_x0000_?_x001f_[TKKT_15Alan1-dg.xls]tls"/>
      <sheetName val="??????????????????±????????????"/>
      <sheetName val="TNBH??_x001f_[TKKT_15Alan1-dg.xls]tls"/>
      <sheetName val="TH khoan ha?"/>
      <sheetName val="Tongh/p"/>
      <sheetName val="[TKKT_15Alan1-䡤g.xlsYPTDG"/>
      <sheetName val="dbgt(tuyan)"/>
      <sheetName val="chi tiet Khoan GB+HTP"/>
      <sheetName val="400000p0"/>
      <sheetName val="#REF"/>
      <sheetName val="dtct cong"/>
      <sheetName val="chi ðhi khac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ND"/>
      <sheetName val="TH khoan`han"/>
      <sheetName val="_TKKT_15Alan1-䡤g.xlsYPTDG"/>
      <sheetName val="DTKPSADUONO"/>
      <sheetName val="chiet tinh Khoan gia cono"/>
      <sheetName val="VL,NC"/>
      <sheetName val="chiet tGh khoan son "/>
      <sheetName val="[TKKT_15Alan1-dg.xls][TKKT_15Al"/>
      <sheetName val="[TKKT_15Alan1-dg.xls]\HKP22-46"/>
      <sheetName val="Don gia k?oan son "/>
      <sheetName val="BANGTRA"/>
      <sheetName val="TH-XL"/>
      <sheetName val="Tai khgan"/>
      <sheetName val="\ra_bang"/>
      <sheetName val="KKKKKKKK"/>
      <sheetName val="_ra_bang"/>
      <sheetName val="VAB"/>
      <sheetName val="RA"/>
      <sheetName val="VAO"/>
      <sheetName val="DMTK"/>
      <sheetName val="TKKT_15Alan1-dg"/>
      <sheetName val="chiet tinh Khoan gia cofg"/>
      <sheetName val="²_x0000__x0000_hoan GC+HTP"/>
      <sheetName val="TNBH_x005f_x0000_ͧ_x005f_x001f_[TKKT_15Alan"/>
      <sheetName val="_x005f_x000d_BTA"/>
      <sheetName val="D_x005f_x0014_CTQD"/>
      <sheetName val="_x005f_x0004_TCT22-46"/>
      <sheetName val="_x005f_x0007_XL"/>
      <sheetName val="_x005f_x0013_heet2"/>
      <sheetName val="_x005f_x0000__x005f_x0000__x005f_x0000__x005f_x0000_??_"/>
      <sheetName val="TNBH?ͧ_x005f_x001f_[TKKT_15Alan1-dg.x"/>
      <sheetName val="tra,vat-lieu"/>
      <sheetName val="373 ²_x0000_"/>
      <sheetName val="ESUI."/>
      <sheetName val="DTCTFÀNG"/>
      <sheetName val="ၛTKKT_15Alan1-dg.xls_THKPTNANG"/>
      <sheetName val="[TKKT_15Alan1-dg.xls䁝GXL"/>
      <sheetName val="_TKKT_15Alan1-dg.xls䁝GXL"/>
      <sheetName val="caࡴ vaɮѧ"/>
      <sheetName val="²??hoan GC+HTP"/>
      <sheetName val="VL"/>
      <sheetName val="C䁑D"/>
      <sheetName val="tc_Bia_TC_(3-"/>
      <sheetName val="TH_khoan_GC+@TP"/>
      <sheetName val="Dongia_khoan_gia_cong"/>
      <sheetName val="DongiaK_lap_TB"/>
      <sheetName val="ES\I_"/>
      <sheetName val="Mau_NT_cho_doy"/>
      <sheetName val="t#m"/>
      <sheetName val="Sheet02"/>
      <sheetName val="²"/>
      <sheetName val="Da tmn_x0000_dung"/>
      <sheetName val="Tra_x001f_bang"/>
      <sheetName val="lt-4l"/>
      <sheetName val="px#_x000d_tl"/>
      <sheetName val="_TKKT_1_x0015_Alan1-dg.xlsYPTDG"/>
      <sheetName val="\HKP22-4&amp;"/>
      <sheetName val="[TKKT_15Alan1-dg.xlsࠝDTC_x0014_NÀNG"/>
      <sheetName val="_HKP22%46"/>
      <sheetName val="_TKKT_15Alan1-dg.xls࡝DTC_x0014_NÀNG"/>
      <sheetName val="_TKKT_15Alan1-dg.xls__TKKT_15Al"/>
      <sheetName val="_TKKT_15Alan1-dg.xls__HKP22-46"/>
      <sheetName val="TM_KhoanWHAN"/>
      <sheetName val="tc_than_tich_don_gia"/>
      <sheetName val=" BTA"/>
      <sheetName val="Da tmn"/>
      <sheetName val="[TKKT_15Alan1-dg_xls?DTCTNÀNG"/>
      <sheetName val="_TKKT_15Alan1-dg_xls?DTCTNÀNG"/>
      <sheetName val="[TKKT_15Alan1-?g.xlsYPTDG"/>
      <sheetName val="_TKKT_15Alan1-?g.xlsYPTDG"/>
      <sheetName val="TONG_HOPVAT_TU_MO_x0009_"/>
      <sheetName val="chiet_tinh_khoan_sgn_"/>
      <sheetName val="TH_x001f_khoan_son"/>
      <sheetName val="dtct cau"/>
      <sheetName val="px#_x000a_tl"/>
      <sheetName val="TH khoan ha_x0000_"/>
      <sheetName val="TONG_HOPVAT_TU_MO "/>
      <sheetName val="chiet tinx K lap TB"/>
      <sheetName val="373 ²?"/>
      <sheetName val="TN"/>
      <sheetName val="TJGTXL05"/>
      <sheetName val="Da tmn?dung"/>
      <sheetName val="Da_tan_dung2"/>
      <sheetName val="tong_hop2"/>
      <sheetName val="phan_tich_DG2"/>
      <sheetName val="gia_vat_lieu2"/>
      <sheetName val="gia_xe_may2"/>
      <sheetName val="gia_nhan_cong2"/>
      <sheetName val="Tai_khoan2"/>
      <sheetName val="TM_Gach2"/>
      <sheetName val="HM_bao_gia2"/>
      <sheetName val="TNBH_x0000_ͧ_x001f_[TKKT_15Alan"/>
      <sheetName val="_x0000__x0000__x0000__x0000_??_"/>
      <sheetName val="TNBH?ͧ_x001f_[TKKT_15Alan1-dg.x"/>
      <sheetName val="px# tl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 refreshError="1"/>
      <sheetData sheetId="225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 refreshError="1"/>
      <sheetData sheetId="471"/>
      <sheetData sheetId="472"/>
      <sheetData sheetId="473" refreshError="1"/>
      <sheetData sheetId="474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 refreshError="1"/>
      <sheetData sheetId="524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/>
      <sheetData sheetId="548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 refreshError="1"/>
      <sheetData sheetId="561" refreshError="1"/>
      <sheetData sheetId="5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2"/>
      <sheetName val="T3"/>
      <sheetName val="T4"/>
      <sheetName val="T5"/>
      <sheetName val="THop"/>
      <sheetName val="THKD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CT-500"/>
      <sheetName val="SILICATE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XL4Test5"/>
      <sheetName val="Sheet2"/>
      <sheetName val="TH An ca"/>
      <sheetName val="XN SL An ca"/>
      <sheetName val="Dang ky an ca"/>
      <sheetName val="Dang ky an ca T2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C47-456"/>
      <sheetName val="C46"/>
      <sheetName val="C47-PII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DTduong"/>
      <sheetName val="Nhahat"/>
      <sheetName val="Sheet4"/>
      <sheetName val="Sheet5"/>
      <sheetName val="Sheet6"/>
      <sheetName val="XL4Uest5"/>
      <sheetName val="DT-THL7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Giai trinh"/>
      <sheetName val="DGchitiet "/>
      <sheetName val="PSIII"/>
      <sheetName val="PSIV"/>
      <sheetName val="tra-vat-lieu"/>
      <sheetName val="Congty"/>
      <sheetName val="VPPN"/>
      <sheetName val="XN74"/>
      <sheetName val="XN54"/>
      <sheetName val="XN33"/>
      <sheetName val="NK96"/>
      <sheetName val="TC"/>
      <sheetName val="PTNenduong"/>
      <sheetName val="PTMatduong"/>
      <sheetName val="PTAntoan"/>
      <sheetName val="Gia vua"/>
      <sheetName val="PTGiaco"/>
      <sheetName val="PTChieusang"/>
      <sheetName val="Gia Vat lieu"/>
      <sheetName val="TNuoc"/>
      <sheetName val="CI"/>
      <sheetName val="CII"/>
      <sheetName val="Ctrong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DG "/>
      <sheetName val="Bcaonhanh"/>
      <sheetName val="Tonghop"/>
      <sheetName val="chitieth.chinh"/>
      <sheetName val="trinhEVN29.8"/>
      <sheetName val="hieuchinh30.11"/>
      <sheetName val="TSCD DUNE CHUNG "/>
      <sheetName val="KHKHAUHAOTSCHUNE"/>
      <sheetName val="Dinh"/>
      <sheetName val="AutgClose"/>
      <sheetName val="tatlieu"/>
      <sheetName val="CHIT_x0009_ET"/>
      <sheetName val="_x0014_Hgoi2"/>
      <sheetName val="THgoi_x0013_"/>
      <sheetName val="RBI(eng)SW"/>
      <sheetName val="VLiau"/>
      <sheetName val="glv"/>
      <sheetName val="Lç khoan LK1"/>
      <sheetName val="phan tich DG"/>
      <sheetName val="gia xe may"/>
      <sheetName val="gia nhan cong"/>
      <sheetName val="IBASE"/>
      <sheetName val="Tnng hop goi thau"/>
      <sheetName val="CHIT ET"/>
      <sheetName val="BUTTOANDC"/>
      <sheetName val="TB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Gia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chieu day"/>
      <sheetName val="Ref"/>
      <sheetName val="BangkeNX"/>
      <sheetName val="SoTHVT"/>
      <sheetName val="TONG HOP VL-NC"/>
      <sheetName val="TONGKE3p "/>
      <sheetName val="Du_lieu"/>
      <sheetName val="TH VL, NC, DDHT Thanhphuoc"/>
      <sheetName val="DON GIA"/>
      <sheetName val="DG"/>
      <sheetName val="LKVL-CK-HT-GD1"/>
      <sheetName val="TNHCHINH"/>
      <sheetName val="CHITIET VL-NC"/>
      <sheetName val="Tiepdia"/>
      <sheetName val="TDTKP"/>
      <sheetName val="VCV-BE-TONG"/>
      <sheetName val="Shaet11"/>
      <sheetName val="TT35"/>
      <sheetName val="S`eet12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DGXDCB_DD"/>
      <sheetName val="PBCPCHUNG CHO CAC ETUONG"/>
      <sheetName val="klmchitiet"/>
      <sheetName val="THCT"/>
      <sheetName val="THDZ0,4"/>
      <sheetName val="TH DZ35"/>
      <sheetName val="THTram"/>
      <sheetName val="TH-XL"/>
      <sheetName val="dam"/>
      <sheetName val="Mocantho"/>
      <sheetName val="MoQL91"/>
      <sheetName val="tru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TONG HOP VL-NC TT"/>
      <sheetName val="Dinh_x0000_mub du poan"/>
      <sheetName val="VL-NC-M"/>
      <sheetName val="NewPOS"/>
      <sheetName val="Kiem-Toan"/>
      <sheetName val="Dinh?mub du poan"/>
      <sheetName val="TuanAnh"/>
      <sheetName val="TrungAnh "/>
      <sheetName val="VanAnh"/>
      <sheetName val="N,T,Binh"/>
      <sheetName val="D,T,Chung"/>
      <sheetName val="N,T,Chung "/>
      <sheetName val="Chungf"/>
      <sheetName val="N,T,Dung"/>
      <sheetName val="Dung "/>
      <sheetName val="Dien-tb"/>
      <sheetName val="Duc.182"/>
      <sheetName val="D.X.Ha"/>
      <sheetName val="T,T,Hai"/>
      <sheetName val="T,D,.Hai"/>
      <sheetName val="Huong-PGD"/>
      <sheetName val="Huong-kh"/>
      <sheetName val="Hung185"/>
      <sheetName val="Hoa-TCCB"/>
      <sheetName val="Hoa-KH"/>
      <sheetName val="Huy-KH"/>
      <sheetName val="Huy-199"/>
      <sheetName val="Khanh"/>
      <sheetName val="Lan-KH"/>
      <sheetName val="Lan-KH (2)"/>
      <sheetName val="Lan-TCKT"/>
      <sheetName val="Lanh-TCKT"/>
      <sheetName val="Loi-TCKT"/>
      <sheetName val="Ngoan-187"/>
      <sheetName val="Nhuong-TCCB"/>
      <sheetName val="Ninh-188"/>
      <sheetName val="MInh"/>
      <sheetName val="Quang-KHKT"/>
      <sheetName val="San-TCCB"/>
      <sheetName val="Son-PGD"/>
      <sheetName val="Thanh-TCCB"/>
      <sheetName val="Thao -CoMa"/>
      <sheetName val="Tuyen182"/>
      <sheetName val="L.V.thinh"/>
      <sheetName val="Vu-lxe"/>
      <sheetName val="P.V.Xuan"/>
      <sheetName val="70000000"/>
      <sheetName val="80000000"/>
      <sheetName val="90000000"/>
      <sheetName val="a0000000"/>
      <sheetName val="gvt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Dinh_mub du poan"/>
      <sheetName val="chiet tinh"/>
      <sheetName val="MTL$-INTER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M150-2005"/>
      <sheetName val="M200-2005"/>
      <sheetName val="M250-2005"/>
      <sheetName val="M 300-2005"/>
      <sheetName val="CUOC"/>
      <sheetName val="th_chi"/>
      <sheetName val="_x0001__x0008_䂀_x0004_"/>
      <sheetName val="Thang 2"/>
      <sheetName val="Tháng 3"/>
      <sheetName val="Tháng 4"/>
      <sheetName val="Tháng 5"/>
      <sheetName val="Tháng 6"/>
      <sheetName val="BC 6 nhanh"/>
      <sheetName val="uoc 2002"/>
      <sheetName val="thang 7"/>
      <sheetName val="thang 8"/>
      <sheetName val="thang 9"/>
      <sheetName val="Thang 10"/>
      <sheetName val="Thang 11"/>
      <sheetName val="t6"/>
      <sheetName val="t7"/>
      <sheetName val="t8"/>
      <sheetName val="t9"/>
      <sheetName val="t10"/>
      <sheetName val="t11"/>
      <sheetName val="t12"/>
      <sheetName val="CHITIET VL-NC-TT -1p"/>
      <sheetName val="TDTKP1"/>
      <sheetName val="KPVC-BD "/>
      <sheetName val="SBD-Phach"/>
      <sheetName val="dongia (2)"/>
      <sheetName val="kl-hoga"/>
      <sheetName val="tra Ap"/>
      <sheetName val="so lieu bang tra"/>
      <sheetName val="tam"/>
      <sheetName val="tra h~v"/>
      <sheetName val="tinh toan"/>
      <sheetName val="kluong"/>
      <sheetName val="TTVanChuyen"/>
      <sheetName val="KLCT"/>
      <sheetName val="Pier"/>
      <sheetName val="Input"/>
      <sheetName val="thoatnuoc"/>
      <sheetName val="MTO REV.0"/>
      <sheetName val="KQPT"/>
      <sheetName val="PTDB"/>
      <sheetName val="PT T4.03"/>
      <sheetName val="Sheet17"/>
      <sheetName val="Sheet18"/>
      <sheetName val="Sheet19"/>
      <sheetName val="Sheet20"/>
      <sheetName val="Sheet21"/>
      <sheetName val="Sheet22"/>
      <sheetName val="Sheet23"/>
      <sheetName val="canh"/>
      <sheetName val="Bang Don gia II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S02-TTN"/>
      <sheetName val="T.pho"/>
      <sheetName val="P.Hoa"/>
      <sheetName val="T.An"/>
      <sheetName val="D.Hoa"/>
      <sheetName val="T.Hoa"/>
      <sheetName val="S.hoa"/>
      <sheetName val="S.Hinh"/>
      <sheetName val="D.Xuan"/>
      <sheetName val="S.Cau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PNT-QUOT-#3"/>
      <sheetName val="COAT&amp;WRAP-QIOT-#3"/>
      <sheetName val="기둥"/>
      <sheetName val="저판(버림100)"/>
      <sheetName val="Phuong an"/>
      <sheetName val="Phuong an NS"/>
      <sheetName val="Tong hop NS"/>
      <sheetName val="DUONG SUC 2003"/>
      <sheetName val="HUONG BHXH"/>
      <sheetName val="Can doi "/>
      <sheetName val="Dchinh(chinhthuc)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nhan cong"/>
      <sheetName val="Ѥgct"/>
      <sheetName val="gma nhan cong"/>
      <sheetName val="Giathan"/>
      <sheetName val="2.2.Tkho"/>
      <sheetName val="DTXL"/>
      <sheetName val="Le"/>
      <sheetName val="U.P_Breakdown"/>
      <sheetName val="Data"/>
      <sheetName val="C1"/>
      <sheetName val="Dinh_muc_du_toan"/>
      <sheetName val="TSCD_DUNG_CHUNG_"/>
      <sheetName val="TSCDTOAN_NHA_MAY"/>
      <sheetName val="CPSXTOAN_BO_SP"/>
      <sheetName val="PBCPCHUNG_CHO_CAC_DTUONG"/>
      <sheetName val="Cuoc_V_chuyen"/>
      <sheetName val="TH_An_ca"/>
      <sheetName val="XN_SL_An_ca"/>
      <sheetName val="Dang_ky_an_ca"/>
      <sheetName val="Dang_ky_an_ca_T2"/>
      <sheetName val="RFI(eng)SW_(2)"/>
      <sheetName val="RFI(eng)Lab_"/>
      <sheetName val="RFI_-add"/>
      <sheetName val="Tong_hop_goi_thau"/>
      <sheetName val="Sheet02"/>
      <sheetName val="mat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TH_BA"/>
      <sheetName val="TBA"/>
      <sheetName val="TNT"/>
      <sheetName val="CT_TBA"/>
      <sheetName val="KB"/>
      <sheetName val="CT_BT"/>
      <sheetName val="BT"/>
      <sheetName val="CP_BT"/>
      <sheetName val="DB"/>
      <sheetName val="T.Tinh"/>
      <sheetName val="th dt dz&amp;tba shoa"/>
      <sheetName val="TSCD_DUNG_CHUNG_1"/>
      <sheetName val="TSCDTOAN_NHA_MAY1"/>
      <sheetName val="CPSXTOAN_BO_SP1"/>
      <sheetName val="PBCPCHUNG_CHO_CAC_DTUONG1"/>
      <sheetName val="Tong_hop1"/>
      <sheetName val="Cuoc_V_chuyen1"/>
      <sheetName val="Dinh_muc_du_toan1"/>
      <sheetName val="RFI(eng)SW_(2)1"/>
      <sheetName val="RFI(eng)Lab_1"/>
      <sheetName val="RFI_-add1"/>
      <sheetName val="TH_An_ca1"/>
      <sheetName val="XN_SL_An_ca1"/>
      <sheetName val="Dang_ky_an_ca1"/>
      <sheetName val="Dang_ky_an_ca_T21"/>
      <sheetName val="Tong_hop_goi_thau1"/>
      <sheetName val="thkl_(2)1"/>
      <sheetName val="He_so1"/>
      <sheetName val="PL_Vua1"/>
      <sheetName val="Bang_KL_ket_cau1"/>
      <sheetName val="Giai_trinh1"/>
      <sheetName val="DGchitiet_1"/>
      <sheetName val="Gia_vua1"/>
      <sheetName val="Gia_Vat_lieu1"/>
      <sheetName val="Ky_thu_,_Ky_tho1"/>
      <sheetName val="ThCtiet_Hanh_Lang__KG,_KT,_KP1"/>
      <sheetName val="TH_Hanh_Lang__KG,_KT,_KP_1"/>
      <sheetName val="ThCtiet_lap_dung_cot_KG,KT,_KP1"/>
      <sheetName val="TH_Ky_Anh1"/>
      <sheetName val="Th_Ct_iet_KL,KH,KT,Kvan1"/>
      <sheetName val="_THop__KL,KH,KT,Kvan_1"/>
      <sheetName val="_THop__KL,KH,KT,Kvan__(2)1"/>
      <sheetName val="Lap_dung_cot,_san_bai1"/>
      <sheetName val="chitieth_chinh1"/>
      <sheetName val="trinhEVN29_81"/>
      <sheetName val="hieuchinh30_111"/>
      <sheetName val="chieu_day1"/>
      <sheetName val="Tnng_hop_goi_thau1"/>
      <sheetName val="TSCD_DUNE_CHUNG_1"/>
      <sheetName val="Dinhmub_du_poan"/>
      <sheetName val="Hgoi2"/>
      <sheetName val="THgoi"/>
      <sheetName val="DG_1"/>
      <sheetName val="10_1_201"/>
      <sheetName val="10_2_201"/>
      <sheetName val="11_7_301"/>
      <sheetName val="Nhan_cong_KS1"/>
      <sheetName val="01_2_201"/>
      <sheetName val="01_2_301"/>
      <sheetName val="08_6_001"/>
      <sheetName val="12_1_301"/>
      <sheetName val="12_1_701"/>
      <sheetName val="12_1_501"/>
      <sheetName val="17_1_301"/>
      <sheetName val="17_1_201"/>
      <sheetName val="07_3_101"/>
      <sheetName val="03_1_001"/>
      <sheetName val="09_3_001"/>
      <sheetName val="Tinh_Qmax_(Xoko)1"/>
      <sheetName val="Hinh_thai1"/>
      <sheetName val="Khau_do_Kasin1"/>
      <sheetName val="Khau_do_cau_nho1"/>
      <sheetName val="Tinh_Qmax1"/>
      <sheetName val="Tra_K1"/>
      <sheetName val="b__tra1"/>
      <sheetName val="PBCPCHUNG_CHO_CAC_ETUONG1"/>
      <sheetName val="Lç_khoan_LK11"/>
      <sheetName val="phan_tich_DG1"/>
      <sheetName val="gia_xe_may1"/>
      <sheetName val="gia_nhan_cong1"/>
      <sheetName val="TH_VL,_NC,_DDHT_Thanhphuoc1"/>
      <sheetName val="TH_DZ351"/>
      <sheetName val="CHIT_ET1"/>
      <sheetName val="TONG_HOP_VL-NC1"/>
      <sheetName val="TONGKE3p_1"/>
      <sheetName val="DON_GIA1"/>
      <sheetName val="CHITIET_VL-NC1"/>
      <sheetName val="Dinh?mub_du_poan1"/>
      <sheetName val="chiet_tinh1"/>
      <sheetName val="Dinh_mub_du_poan1"/>
      <sheetName val="TrungAnh_1"/>
      <sheetName val="N,T,Chung_1"/>
      <sheetName val="Dung_1"/>
      <sheetName val="Duc_1821"/>
      <sheetName val="D_X_Ha1"/>
      <sheetName val="T,D,_Hai1"/>
      <sheetName val="Lan-KH_(2)1"/>
      <sheetName val="Thao_-CoMa1"/>
      <sheetName val="L_V_thinh1"/>
      <sheetName val="P_V_Xuan1"/>
      <sheetName val="Khoi_luong_TBA1"/>
      <sheetName val="Khoi_luong1"/>
      <sheetName val="TH_tong_du_toan1"/>
      <sheetName val="TH_Chi_phi_XD1"/>
      <sheetName val="TH_chi_phi_T__Bi1"/>
      <sheetName val="TH_Thi_nghiem1"/>
      <sheetName val="TH_Lap_TB_TBA1"/>
      <sheetName val="CHIET_TINH_35KV_(chuan)1"/>
      <sheetName val="C_Tinh_1m3_BT1"/>
      <sheetName val="GiaVL_Q4-20081"/>
      <sheetName val="Dao_dat11"/>
      <sheetName val="Thep_t9-20081"/>
      <sheetName val="TONG_KE_35kV1"/>
      <sheetName val="Chiet_tinh_TBA1"/>
      <sheetName val="Thi_nghiem1"/>
      <sheetName val="Thu_hoi1"/>
      <sheetName val="Tu_TK1"/>
      <sheetName val="Tu_QT1"/>
      <sheetName val="Thep_ma_kem-DT1"/>
      <sheetName val="Thep_ma_kem1"/>
      <sheetName val="ct_luong_1"/>
      <sheetName val="Nhap_6T1"/>
      <sheetName val="baocaochinh(qui1_05)_(DC)1"/>
      <sheetName val="Ctuluongq_1_051"/>
      <sheetName val="BANG_PHAN_BO_qui1_05(DC)1"/>
      <sheetName val="BANG_PHAN_BO_quiII_051"/>
      <sheetName val="bao_cac_cinh_Qui_II-20051"/>
      <sheetName val="M_300-20051"/>
      <sheetName val="䂀"/>
      <sheetName val="Thang_21"/>
      <sheetName val="Tháng_31"/>
      <sheetName val="Tháng_41"/>
      <sheetName val="Tháng_51"/>
      <sheetName val="Tháng_61"/>
      <sheetName val="BC_6_nhanh1"/>
      <sheetName val="uoc_20021"/>
      <sheetName val="thang_71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DG_QUANG NINH"/>
      <sheetName val="Hướng dẫn"/>
      <sheetName val="Ví dụ hàm Vlookup"/>
      <sheetName val="Gvl_QN"/>
      <sheetName val="Gvlks_QN"/>
      <sheetName val="gvl"/>
      <sheetName val="Du_lieu"/>
      <sheetName val="chitimc"/>
      <sheetName val="dtxl"/>
      <sheetName val="KH-Q1,Q2,01"/>
      <sheetName val="SILICATE"/>
      <sheetName val="Du bao LL xe"/>
      <sheetName val="K.Tra do vong dan hoi"/>
      <sheetName val="Tinh truot"/>
      <sheetName val="Tinh Keo uon"/>
      <sheetName val="Cac bang tra"/>
      <sheetName val="About"/>
      <sheetName val="ctdz35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Hu_ng d_n"/>
      <sheetName val="Ví d_ hàm Vlookup"/>
      <sheetName val="DGKV1"/>
      <sheetName val="GVTKV1"/>
      <sheetName val="DE tu van"/>
      <sheetName val="MTO REV.0"/>
      <sheetName val="dieuchinh"/>
      <sheetName val="DM tt van DZ 35 kV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Income Statement"/>
      <sheetName val="Shareholders' Equity"/>
      <sheetName val="PTDG (2)"/>
      <sheetName val="Hoá Đơn NV"/>
      <sheetName val="Long"/>
      <sheetName val="Son Tay"/>
      <sheetName val="Hoa Binh"/>
      <sheetName val="Thuong Tin"/>
      <sheetName val="Vang Lai"/>
      <sheetName val="NV6"/>
      <sheetName val="NV7"/>
      <sheetName val="NV8"/>
      <sheetName val="NV9"/>
      <sheetName val="NV10"/>
      <sheetName val="Tong Xuat"/>
      <sheetName val="Tong Nhap"/>
      <sheetName val="Nhap Xuat Ton"/>
      <sheetName val="Ton Kho Ban Giao Chi Oanh"/>
      <sheetName val="QC"/>
      <sheetName val="NV"/>
      <sheetName val="So xuat hang Nuoc"/>
      <sheetName val="The kho Nuoc"/>
      <sheetName val="So Xuat hang Dac"/>
      <sheetName val="The kho Dac"/>
      <sheetName val="gtrin⁨"/>
      <sheetName val="TTDZ22"/>
      <sheetName val="Chiettinh dz0,4"/>
      <sheetName val="Tien lumng MB-2"/>
      <sheetName val="Tien lumng MB-5"/>
      <sheetName val="XL4Poppy"/>
      <sheetName val="M@-2"/>
      <sheetName val="VL-NCf 35 KV"/>
      <sheetName val="MTL$-INTER"/>
      <sheetName val="     ien 110 kV"/>
      <sheetName val="NC Day su      ien"/>
      <sheetName val="     ien 35 kV"/>
      <sheetName val="Hoá Ðon NV"/>
      <sheetName val="gtrin_"/>
      <sheetName val="Thep dia"/>
      <sheetName val="THDT DZ 010 kV"/>
      <sheetName val="LKVL_CK_HT_GD1"/>
      <sheetName val="CHITIET VL_NC"/>
      <sheetName val="VCV_BE_TONG"/>
      <sheetName val="NHATKY"/>
      <sheetName val="CT -THVLNC"/>
      <sheetName val="cot_xa"/>
      <sheetName val="Mong"/>
      <sheetName val="Hý_ng d_n"/>
      <sheetName val="Hoá Ðõn NV"/>
      <sheetName val="gvl____________쉘ž__x0004_______॔ǥ____"/>
      <sheetName val="Tie~ luong M4T-1"/>
      <sheetName val=""/>
      <sheetName val="____________J_DZ110K~1.XLS_THPD"/>
      <sheetName val="TTVanChuyen"/>
      <sheetName val="Tien luonc LB-2"/>
      <sheetName val="Tien luong MB%4"/>
      <sheetName val="Tien luong LBK"/>
      <sheetName val="Tien duong MP-12"/>
      <sheetName val="ML18-6"/>
      <sheetName val="Sheut2"/>
      <sheetName val="gaathanh1"/>
      <sheetName val="ctdg"/>
      <sheetName val="DG_LANG SON"/>
      <sheetName val="Gvl_LS"/>
      <sheetName val="Gvlks_LS"/>
      <sheetName val="tonghop"/>
      <sheetName val="NC Dai su Phu kien"/>
      <sheetName val="Revenue"/>
      <sheetName val="gvl_______________x0004________g____"/>
      <sheetName val="ru4Test5"/>
      <sheetName val="THCT"/>
      <sheetName val="THDZ0,4"/>
      <sheetName val="TH DZ35"/>
      <sheetName val="THTram"/>
      <sheetName val="BK-C T"/>
      <sheetName val="PTVT"/>
      <sheetName val="DGKS"/>
      <sheetName val="KSTK"/>
      <sheetName val="THKP"/>
      <sheetName val="XL"/>
      <sheetName val="DTCT"/>
      <sheetName val="PTDG"/>
      <sheetName val="GiaTB"/>
      <sheetName val="THMayTC"/>
      <sheetName val="THVT"/>
      <sheetName val="tm"/>
      <sheetName val="ck"/>
      <sheetName val="th"/>
      <sheetName val="dt"/>
      <sheetName val="cl"/>
      <sheetName val="sl"/>
      <sheetName val="dth"/>
      <sheetName val="vt"/>
      <sheetName val="vc1"/>
      <sheetName val="vc2"/>
      <sheetName val="db"/>
      <sheetName val="nl"/>
      <sheetName val="tra2"/>
      <sheetName val="g-vl"/>
      <sheetName val="BK04"/>
      <sheetName val="VL-NCfƒ 35 KV"/>
      <sheetName val="LJVL-CK-HT-GD1"/>
      <sheetName val="DGVT"/>
      <sheetName val="ÿhaoÿgo"/>
      <sheetName val="Phu kien 1࠱0 kV"/>
      <sheetName val="gvl_쉘ž__x0004__॔ǥ_쌄ž_O_J_DZ110K~1.XLS"/>
      <sheetName val="gvl____________쉘ž__x005f_x0004_______"/>
      <sheetName val="gvl_______________x005f_x0004_______"/>
      <sheetName val="KB"/>
      <sheetName val="DZ 0.4"/>
      <sheetName val="Balance Sheet"/>
      <sheetName val="Don_gia"/>
      <sheetName val="DM_tu_van_DZ_110_kV"/>
      <sheetName val="DM_tu_van_DZ_35_kV"/>
      <sheetName val="DM_tu_van"/>
      <sheetName val="táng_hîp"/>
      <sheetName val="THDT_DZ_110_kV"/>
      <sheetName val="VL-NC-M_110_KV"/>
      <sheetName val="Phu_kien_110_kV"/>
      <sheetName val="NC_Day_su_Phu_kien"/>
      <sheetName val="THDT_DZ_35_kV"/>
      <sheetName val="VL-NC-M_35_KV"/>
      <sheetName val="Phu_kien_35_kV"/>
      <sheetName val="Tiep_dia"/>
      <sheetName val="Tien_luong_M4T-1"/>
      <sheetName val="Tien_luong_M4T-2"/>
      <sheetName val="Tien_luong_M4T-3"/>
      <sheetName val="Tien_luong_MB-1"/>
      <sheetName val="Tien_luong_MB-2"/>
      <sheetName val="Tien_luong_MB-3"/>
      <sheetName val="Tien_luong_MB-4"/>
      <sheetName val="Tien_luong_MB-5"/>
      <sheetName val="Tien_luong_MBK"/>
      <sheetName val="Gia_thanh_chuoi_su"/>
      <sheetName val="Tien_luong_MB-6"/>
      <sheetName val="Tien_luong_MP-12"/>
      <sheetName val="Truoc_thue)"/>
      <sheetName val="Tong_hop_1"/>
      <sheetName val="Xay_lap"/>
      <sheetName val="Chi_tiet1"/>
      <sheetName val="Chi_tiet"/>
      <sheetName val="Bu_VL"/>
      <sheetName val="DZ 35"/>
      <sheetName val="Cto"/>
      <sheetName val="Phu kiej 35 kV"/>
      <sheetName val="Ti%n luong L4T-2"/>
      <sheetName val="Tidn luong MB-2"/>
      <sheetName val="Tien huong MB-3"/>
      <sheetName val="MP_12"/>
      <sheetName val="Tien luong MP-02"/>
      <sheetName val="Cheet2"/>
      <sheetName val="PL4Test1"/>
      <sheetName val="THPP.3"/>
      <sheetName val="DH,CD_x000c_THCN.1"/>
      <sheetName val="K.Tra do vkng dan hoi"/>
      <sheetName val="Abgut"/>
      <sheetName val="Tien luong L4T-2"/>
      <sheetName val="Tien huong MB-5"/>
      <sheetName val="DH,CD,DHCN.3"/>
      <sheetName val="gvl________________x0004_____________"/>
      <sheetName val="Phu kien 1_0 kV"/>
      <sheetName val="MP_x000d_12"/>
      <sheetName val="TONG_x000b_E3p "/>
      <sheetName val="_iathanh1"/>
      <sheetName val="CHITIE_x0004_ VL-NC-_x0004_T -1p"/>
      <sheetName val="CHITIET _x0016_L-NC"/>
      <sheetName val="_x0006_C"/>
      <sheetName val="KP_x0016_C-BD "/>
      <sheetName val="T_x000f_NG HOP VL-NC TT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tᮧ hỵp"/>
      <sheetName val="Gia_GC_Satthep"/>
      <sheetName val="Hu?ng d?n"/>
      <sheetName val="Ví d? hàm Vlookup"/>
      <sheetName val="gtrin?"/>
      <sheetName val="Hý?ng d?n"/>
      <sheetName val="gvl_x0000__x0000__x0000__x0000__x0000__x0000__x0000__x0000__x0000__x0000__x0000__x0000_쉘ž_x0000__x0004__x0000__x0000__x0000__x0000__x0000__x0000_॔ǥ_x0000__x0000__x0000__x0000_"/>
      <sheetName val="gvl????????????쉘ž?_x0004_??????॔ǥ????"/>
      <sheetName val="_x0000__x0000__x0000__x0000__x0000__x0000__x0000__x0000__x0000__x0000__x0000__x0000_J[DZ110K~1.XLS]THPD"/>
      <sheetName val="????????????J[DZ110K~1.XLS]THPD"/>
      <sheetName val="gvl_x0000__x0000__x0000__x0000__x0000__x0000__x0000__x0000__x0000__x0000__x0000__x0000_?_x0000__x0004__x0000__x0000__x0000__x0000__x0000__x0000_?g_x0000__x0000__x0000__x0000_"/>
      <sheetName val="gvl??????????????_x0004_???????g????"/>
      <sheetName val="gvl____________?__x0004_______?g____"/>
      <sheetName val="gvl_x0000_쉘ž_x0000__x0004__x0000_॔ǥ_x0000_쌄ž_x0000_O_x0000_J[DZ110K~1.XLS"/>
      <sheetName val="gvl_x0000__x0000__x0000__x0000__x0000__x0000__x0000__x0000__x0000__x0000__x0000__x0000_??_x0000__x0004__x0000__x0000__x0000__x0000__x0000__x0000_??_x0000__x0000__x0000__x0000_"/>
      <sheetName val="gvl?쉘ž?_x0004_?॔ǥ?쌄ž?O?J[DZ110K~1.XLS"/>
      <sheetName val="gvl_x0000_?_x0000__x0004__x0000_?g_x0000_?_x0000_O_x0000_J[DZ110K~1.XLS"/>
      <sheetName val="MP_x000a_12"/>
      <sheetName val="gvl???????????????_x0004_????????????"/>
      <sheetName val="Phu kien 1?0 kV"/>
      <sheetName val="'iathanh1"/>
      <sheetName val="gvl____________??__x0004_______??____"/>
      <sheetName val="kinh phí XD"/>
      <sheetName val="gvl____________?__x005f_x0004_______"/>
      <sheetName val="gvl???_x0004_??g???O?J[DZ110K~1.XLS"/>
      <sheetName val="dtct cong"/>
      <sheetName val="gvl_x005f_x0000__x005f_x0000__x005f_x0000__x005f_x0000_"/>
      <sheetName val="_x005f_x0000__x005f_x0000__x005f_x0000__x005f_x0000__x0"/>
      <sheetName val="gvl????????????쉘ž?_x005f_x0004_??????"/>
      <sheetName val="gvl??????????????_x005f_x0004_??????"/>
      <sheetName val="Tien lunng MBK"/>
      <sheetName val="gvl_x005f_x005f_x005f_x0000__x005f_x005f_x005f_x0000__x"/>
      <sheetName val="gvl____________쉘ž__x005f_x005f_x005f_x0004_"/>
      <sheetName val="_x005f_x005f_x005f_x0000__x005f_x005f_x005f_x0000__x005"/>
      <sheetName val="gvl_______________x005f_x005f_x005f_x0004_"/>
      <sheetName val="gvl_x005f_x005f_x005f_x005f_x005f_x005f_x005f_x0000__x0"/>
      <sheetName val="gvl____________쉘ž__x005f_x005f_x005f_x005f_"/>
      <sheetName val="_x005f_x005f_x005f_x005f_x005f_x005f_x005f_x0000__x005f"/>
      <sheetName val="gvl_______________x005f_x005f_x005f_x005f_"/>
      <sheetName val="Hư໛ng dẫn"/>
      <sheetName val="LKVLWCK_HT_GD1"/>
      <sheetName val="DE tu fan"/>
      <sheetName val="lam-moi_x0000__x0000__x0000__x0000__x0000__x0000__x0000__x0000__x0000__x0000__x0009__x0000_═Х_x0000__x0004__x0000__x0000__x0000__x0000__x0000__x0000_Х"/>
      <sheetName val="VL,NC,MTC"/>
      <sheetName val="Dinh nghia"/>
      <sheetName val="Dong hop 1"/>
      <sheetName val="THPDMoi__(2)"/>
      <sheetName val="dongia_(2)"/>
      <sheetName val="TONG_HOP_VL-NC"/>
      <sheetName val="TONGKE3p_"/>
      <sheetName val="TH_VL,_NC,_DDHT_Thanhphuoc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M_tu_van_DZ_110_kV1"/>
      <sheetName val="DM_tu_van_DZ_35_kV1"/>
      <sheetName val="DM_tu_van1"/>
      <sheetName val="Don_gia1"/>
      <sheetName val="táng_hîp1"/>
      <sheetName val="THDT_DZ_110_kV1"/>
      <sheetName val="VL-NC-M_110_KV1"/>
      <sheetName val="Phu_kien_110_kV1"/>
      <sheetName val="NC_Day_su_Phu_kien1"/>
      <sheetName val="THDT_DZ_35_kV1"/>
      <sheetName val="VL-NC-M_35_KV1"/>
      <sheetName val="Phu_kien_35_kV1"/>
      <sheetName val="Tiep_dia1"/>
      <sheetName val="Tien_luong_M4T-11"/>
      <sheetName val="Tien_luong_M4T-21"/>
      <sheetName val="Tien_luong_M4T-31"/>
      <sheetName val="Tien_luong_MB-11"/>
      <sheetName val="Tien_luong_MB-21"/>
      <sheetName val="Tien_luong_MB-31"/>
      <sheetName val="Tien_luong_MB-41"/>
      <sheetName val="Tien_luong_MB-51"/>
      <sheetName val="Tien_luong_MBK1"/>
      <sheetName val="Gia_thanh_chuoi_su1"/>
      <sheetName val="Tien_luong_MB-61"/>
      <sheetName val="Tien_luong_MP-121"/>
      <sheetName val="Truoc_thue)1"/>
      <sheetName val="Tong_hop_11"/>
      <sheetName val="Xay_lap1"/>
      <sheetName val="Chi_tiet11"/>
      <sheetName val="Chi_tiet2"/>
      <sheetName val="Bu_VL1"/>
      <sheetName val="THPDMoi__(2)1"/>
      <sheetName val="dongia_(2)1"/>
      <sheetName val="TONG_HOP_VL-NC1"/>
      <sheetName val="TONGKE3p_1"/>
      <sheetName val="t? h?p"/>
      <sheetName val="TH_VL,_NC,_DDHT_Thanhphuoc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⸀堀䰀匀崀吀䠀倀䐀䨀Āgvl????????????쉘ž?_x0004_?"/>
      <sheetName val="㼀䨀嬀䐀娀㄀㄀　䬀縀㄀⸀堀䰀匀崀吀䠀倀䐀਀"/>
      <sheetName val="_x0001_"/>
      <sheetName val="110K~1.XLS]THPD_x001f_"/>
      <sheetName val="?"/>
      <sheetName val="_x0004_"/>
      <sheetName val="弁开开开"/>
      <sheetName val="吴獥㕴_x001f_最汶彟彟彟彟彟彟鸿џ彟彟彟朿彟彟_x001f_朁瘀氀开开开开开开开"/>
      <sheetName val="004________x0012_"/>
      <sheetName val="ص"/>
      <sheetName val="B_x0007_"/>
      <sheetName val="T_xffff_T.5"/>
      <sheetName val="lam-moi_x0000__x0000__x0000__x0000__x0000__x0000__x0000__x0000__x0000__x0000__x0009__x0000_-?_x0000__x0004__x0000__x0000__x0000__x0000__x0000__x0000_??"/>
      <sheetName val="gvl_?__x0004__?g_?_O_J_DZ110K~1.XLS"/>
      <sheetName val="BD"/>
      <sheetName val="[DZ110K~1.XLS]gvl????????????쉘ž"/>
      <sheetName val="T01"/>
      <sheetName val="gvl????????????쉘ž?_x0004_?????/॔ǥ????"/>
      <sheetName val="lam-moi??????????_x0009_?═Х?_x0004_??????Х"/>
      <sheetName val="lam-moi?????????耴ᾪ瀝迊_x001b__x0000__x0000__x0000_␀⒌؃_x0000_⑾〃"/>
      <sheetName val="lam-moi?????????瀚_x001a__x0000__x0000__x0000_萀侍؀_x0000_堀侀退"/>
      <sheetName val="lam-moi?????????4⁁_x001d_⁄_x001d__x0000__x0000__x0000_␀⒌؃_x0000_⑾〃"/>
      <sheetName val="gvl____x0004___g___O_J_DZ110K~1.XLS"/>
      <sheetName val="gvl____________쉘ž__x0004_______"/>
      <sheetName val="gvl_______________x0004_______"/>
      <sheetName val="_x0000__x0000__x0000__x0000__x0"/>
      <sheetName val="XN54"/>
      <sheetName val="Data"/>
      <sheetName val="TL1"/>
      <sheetName val="TL2"/>
      <sheetName val="TL3"/>
      <sheetName val="TL4"/>
      <sheetName val="TL5"/>
      <sheetName val="TL6"/>
      <sheetName val="Du toan2"/>
      <sheetName val="Du toan"/>
      <sheetName val="THKL"/>
      <sheetName val="BCVC"/>
      <sheetName val="LUONGNC"/>
      <sheetName val="BuNL"/>
      <sheetName val="BuNCLM"/>
      <sheetName val="LUONGNCLM"/>
      <sheetName val="TB"/>
      <sheetName val="THDT"/>
      <sheetName val="Info1"/>
      <sheetName val="TM "/>
      <sheetName val="Giá4"/>
      <sheetName val="Info2"/>
      <sheetName val="Info3"/>
      <sheetName val="Info4"/>
      <sheetName val="Info5"/>
      <sheetName val="Info6"/>
      <sheetName val="Info7"/>
      <sheetName val="Ket_Qua_Xoa_Chung_Tu"/>
      <sheetName val="⸀堀䰀匀崀吀䠀倀䐀䨀Āgvl____________쉘ž__x0004__"/>
      <sheetName val="110K~1.XLS_THPD_x001f_"/>
      <sheetName val="_"/>
      <sheetName val="DI-ESTI"/>
      <sheetName val="[DZ110K~1.XLS}MB-6"/>
      <sheetName val="_DZ110K~1.XLS}MB-6"/>
      <sheetName val="TT_10KV"/>
      <sheetName val="gvl_x005f_x0000_쉘ž_x005f_x0000__x005f_x0004__x000"/>
      <sheetName val="TONG_x005f_x000b_E3p "/>
      <sheetName val="CHITIE_x005f_x0004_ VL-NC-_x005f_x0004_T -1"/>
      <sheetName val="CHITIET _x005f_x0016_L-NC"/>
      <sheetName val="_x005f_x0006_C"/>
      <sheetName val="KP_x005f_x0016_C-BD "/>
      <sheetName val="Tong hop"/>
      <sheetName val="lam-moi??????????_x0009_?-??_x0004_????????"/>
      <sheetName val="Sheet4"/>
      <sheetName val="KHAU TRU 6%"/>
      <sheetName val="TRUY LUONG 350000"/>
      <sheetName val="00000001"/>
      <sheetName val="T02"/>
      <sheetName val="T03"/>
      <sheetName val="T5"/>
      <sheetName val="T6"/>
      <sheetName val="T7"/>
      <sheetName val="T8"/>
      <sheetName val="T9"/>
      <sheetName val="T10"/>
      <sheetName val="T11"/>
      <sheetName val="T12"/>
      <sheetName val="tra-vat-lieu"/>
      <sheetName val="lam-moi_x0000__x0000__x0000__x0000__x0000__x0000__x0000__x0000__x0000__x0000_ _x0000_═Х_x0000__x0004__x0000__x0000__x0000__x0000__x0000__x0000_Х"/>
      <sheetName val="Tbuoc thue)"/>
      <sheetName val="t_ h_p"/>
      <sheetName val="13_BANG CT"/>
      <sheetName val="14_MMUS GIUA NHIP"/>
      <sheetName val="4_HSPBngang"/>
      <sheetName val="6_Tinh tai"/>
      <sheetName val="17_US CHU tho a_b"/>
      <sheetName val="15_MMUS GOI"/>
      <sheetName val="5_BANG I"/>
      <sheetName val="MP 12"/>
      <sheetName val="gvl____________?__x0004_______"/>
      <sheetName val="gvl????????????쉘ž?_x0004_??????"/>
      <sheetName val="gvl??????????????_x0004_??????"/>
      <sheetName val="gvl_x005f_x0000__x005f_x0000__x"/>
      <sheetName val="gvl____________쉘ž__x005f_x0004_"/>
      <sheetName val="_x005f_x0000__x005f_x0000__x005"/>
      <sheetName val="gvl_______________x005f_x0004_"/>
      <sheetName val="gvl_x005f_x005f_x005f_x0000__x0"/>
      <sheetName val="gvl____________쉘ž__x005f_x005f_"/>
      <sheetName val="_x005f_x005f_x005f_x0000__x005f"/>
      <sheetName val="gvl_______________x005f_x005f_"/>
      <sheetName val="lam-moi_x0000__x0000__x0000__x0000__x0000__x0000__x0000__x0000__x0000__x0000_ _x0000_-?_x0000__x0004__x0000__x0000__x0000__x0000__x0000__x0000_??"/>
      <sheetName val="lam-moi?????????? ?═Х?_x0004_??????Х"/>
      <sheetName val="gvl_x0000_쉘ž_x0000__x0004__x000"/>
      <sheetName val="CHITIE_x0004_ VL-NC-_x0004_T -1"/>
      <sheetName val="gvl_x0000__x0000__x"/>
      <sheetName val="gvl____________쉘ž__x0004_"/>
      <sheetName val="_x0000__x0000__x005"/>
      <sheetName val="gvl_______________x0004_"/>
      <sheetName val="gvl_x005f_x0000__x0"/>
      <sheetName val="gvl____________쉘ž__"/>
      <sheetName val="_x005f_x0000__x005f"/>
      <sheetName val="gvl_______________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D3">
            <v>0</v>
          </cell>
          <cell r="E3">
            <v>16776</v>
          </cell>
          <cell r="F3">
            <v>0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D4" t="str">
            <v>Xi m¨ng TW   KV NghÜa Lé</v>
          </cell>
          <cell r="E4">
            <v>24428</v>
          </cell>
          <cell r="F4" t="str">
            <v xml:space="preserve">§¸ d¨m  1x2            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D5">
            <v>0</v>
          </cell>
          <cell r="E5">
            <v>10890</v>
          </cell>
          <cell r="F5">
            <v>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D6">
            <v>89429.123809523822</v>
          </cell>
          <cell r="E6">
            <v>11037</v>
          </cell>
          <cell r="F6">
            <v>0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D7">
            <v>38</v>
          </cell>
          <cell r="E7">
            <v>16482</v>
          </cell>
          <cell r="F7">
            <v>0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D8">
            <v>1670.4761904761904</v>
          </cell>
          <cell r="E8">
            <v>11773</v>
          </cell>
          <cell r="F8">
            <v>0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D9">
            <v>1.3</v>
          </cell>
          <cell r="E9">
            <v>17659</v>
          </cell>
          <cell r="F9">
            <v>0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D10">
            <v>1</v>
          </cell>
          <cell r="E10">
            <v>11478</v>
          </cell>
          <cell r="F10">
            <v>0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D11">
            <v>0.2</v>
          </cell>
          <cell r="E11">
            <v>17365</v>
          </cell>
          <cell r="F11">
            <v>0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D12">
            <v>34538</v>
          </cell>
          <cell r="E12">
            <v>12508</v>
          </cell>
          <cell r="F12">
            <v>0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D13">
            <v>865522.27999999991</v>
          </cell>
          <cell r="E13">
            <v>18395</v>
          </cell>
          <cell r="F13">
            <v>0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D14">
            <v>0.2</v>
          </cell>
          <cell r="E14">
            <v>12214</v>
          </cell>
          <cell r="F14">
            <v>0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D15">
            <v>5.5600000000000005</v>
          </cell>
          <cell r="E15">
            <v>18100</v>
          </cell>
          <cell r="F15">
            <v>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D16">
            <v>0</v>
          </cell>
          <cell r="E16">
            <v>13097</v>
          </cell>
          <cell r="F16">
            <v>0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D17">
            <v>0</v>
          </cell>
          <cell r="E17">
            <v>19425</v>
          </cell>
          <cell r="F17">
            <v>0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D18">
            <v>5.5</v>
          </cell>
          <cell r="E18">
            <v>12803</v>
          </cell>
          <cell r="F18">
            <v>0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D19">
            <v>4.5199999999999996</v>
          </cell>
          <cell r="E19">
            <v>19130</v>
          </cell>
          <cell r="F19">
            <v>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D20">
            <v>25.06</v>
          </cell>
          <cell r="E20">
            <v>13833</v>
          </cell>
          <cell r="F20">
            <v>0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D21">
            <v>34538</v>
          </cell>
          <cell r="E21">
            <v>20455</v>
          </cell>
          <cell r="F21">
            <v>34538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D22">
            <v>954951.40380952368</v>
          </cell>
          <cell r="E22">
            <v>13097</v>
          </cell>
          <cell r="F22">
            <v>0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D23">
            <v>796000</v>
          </cell>
          <cell r="E23">
            <v>19572</v>
          </cell>
          <cell r="F23">
            <v>110000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D24">
            <v>1750951.4038095237</v>
          </cell>
          <cell r="E24">
            <v>14127</v>
          </cell>
          <cell r="F24">
            <v>110000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D25">
            <v>639000</v>
          </cell>
          <cell r="E25">
            <v>21043</v>
          </cell>
          <cell r="F25">
            <v>73000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D26">
            <v>1111951.4038095237</v>
          </cell>
          <cell r="E26">
            <v>13391</v>
          </cell>
          <cell r="F26">
            <v>37000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D27">
            <v>0</v>
          </cell>
          <cell r="E27">
            <v>20308</v>
          </cell>
          <cell r="F27">
            <v>0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D28">
            <v>0</v>
          </cell>
          <cell r="E28">
            <v>14569</v>
          </cell>
          <cell r="F28">
            <v>0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D29" t="str">
            <v>Xi m¨ng TW   KV NghÜa Lé</v>
          </cell>
          <cell r="E29">
            <v>21632</v>
          </cell>
          <cell r="F29" t="str">
            <v xml:space="preserve">§¸ d¨m  1x2            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D30">
            <v>0</v>
          </cell>
          <cell r="E30">
            <v>14127</v>
          </cell>
          <cell r="F30">
            <v>0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D31">
            <v>89429.123809523822</v>
          </cell>
          <cell r="E31">
            <v>21191</v>
          </cell>
          <cell r="F31">
            <v>0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D32">
            <v>38</v>
          </cell>
          <cell r="E32">
            <v>15451</v>
          </cell>
          <cell r="F32">
            <v>0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D33">
            <v>1670.4761904761904</v>
          </cell>
          <cell r="E33">
            <v>22809</v>
          </cell>
          <cell r="F33">
            <v>0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D34">
            <v>1.3</v>
          </cell>
          <cell r="E34">
            <v>16629</v>
          </cell>
          <cell r="F34">
            <v>0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D35">
            <v>1</v>
          </cell>
          <cell r="E35">
            <v>24134</v>
          </cell>
          <cell r="F35">
            <v>0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D36">
            <v>0.2</v>
          </cell>
          <cell r="E36">
            <v>14716</v>
          </cell>
          <cell r="F36">
            <v>0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D37">
            <v>34538</v>
          </cell>
          <cell r="E37">
            <v>22074</v>
          </cell>
          <cell r="F37">
            <v>0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D38">
            <v>740632.87199999997</v>
          </cell>
          <cell r="E38">
            <v>16334</v>
          </cell>
          <cell r="F38">
            <v>0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D39">
            <v>0.2</v>
          </cell>
          <cell r="E39">
            <v>23987</v>
          </cell>
          <cell r="F39">
            <v>0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D40">
            <v>4.7</v>
          </cell>
          <cell r="E40">
            <v>17512</v>
          </cell>
          <cell r="F40">
            <v>0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D41">
            <v>0</v>
          </cell>
          <cell r="E41">
            <v>25311</v>
          </cell>
          <cell r="F41">
            <v>0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D42">
            <v>0</v>
          </cell>
          <cell r="E42">
            <v>16187</v>
          </cell>
          <cell r="F42">
            <v>0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D43">
            <v>4.7</v>
          </cell>
          <cell r="E43">
            <v>24281</v>
          </cell>
          <cell r="F43">
            <v>0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D44">
            <v>4.5199999999999996</v>
          </cell>
          <cell r="E44">
            <v>17217</v>
          </cell>
          <cell r="F44">
            <v>0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D45">
            <v>21.443999999999999</v>
          </cell>
          <cell r="E45">
            <v>25458</v>
          </cell>
          <cell r="F45">
            <v>0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D46">
            <v>34538</v>
          </cell>
          <cell r="E46">
            <v>18836</v>
          </cell>
          <cell r="F46">
            <v>0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D47">
            <v>830061.99580952385</v>
          </cell>
          <cell r="E47">
            <v>27960</v>
          </cell>
          <cell r="F47">
            <v>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D48">
            <v>796000</v>
          </cell>
          <cell r="E48">
            <v>9712</v>
          </cell>
          <cell r="F48">
            <v>110000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D49">
            <v>1626061.9958095239</v>
          </cell>
          <cell r="E49">
            <v>10890</v>
          </cell>
          <cell r="F49">
            <v>110000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D50">
            <v>639000</v>
          </cell>
          <cell r="E50">
            <v>14716</v>
          </cell>
          <cell r="F50">
            <v>73000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D51">
            <v>987061.99580952385</v>
          </cell>
          <cell r="E51">
            <v>21926</v>
          </cell>
          <cell r="F51">
            <v>37000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D52">
            <v>0</v>
          </cell>
          <cell r="E52">
            <v>8682</v>
          </cell>
          <cell r="F52">
            <v>0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D53">
            <v>0</v>
          </cell>
          <cell r="E53">
            <v>10007</v>
          </cell>
          <cell r="F53">
            <v>0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D54">
            <v>0</v>
          </cell>
          <cell r="E54">
            <v>5592</v>
          </cell>
          <cell r="F54">
            <v>0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F55">
            <v>0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F56">
            <v>0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F57">
            <v>0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D58">
            <v>0</v>
          </cell>
          <cell r="E58">
            <v>0</v>
          </cell>
          <cell r="F58">
            <v>0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D59">
            <v>0</v>
          </cell>
          <cell r="E59">
            <v>0</v>
          </cell>
          <cell r="F59">
            <v>0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F60">
            <v>0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F64">
            <v>0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F65">
            <v>0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F66">
            <v>0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D73">
            <v>4.4000000000000004</v>
          </cell>
          <cell r="E73">
            <v>11051</v>
          </cell>
          <cell r="F73">
            <v>0.15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D74">
            <v>0</v>
          </cell>
          <cell r="E74">
            <v>24214</v>
          </cell>
          <cell r="F74">
            <v>0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D75">
            <v>0</v>
          </cell>
          <cell r="E75">
            <v>42252</v>
          </cell>
          <cell r="F75">
            <v>0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F76">
            <v>0.15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F77">
            <v>4.5999999999999996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F78">
            <v>0.89999999999999991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F79">
            <v>34538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F80">
            <v>31084.199999999997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F81">
            <v>110000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F82">
            <v>141084.20000000001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F83">
            <v>73000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F84">
            <v>68084.200000000012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F85">
            <v>0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F86">
            <v>0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F87">
            <v>0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F88" t="str">
            <v>§¸ d¨m  1x2            ®Ëp thñ c«ng    t¹i chç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F89">
            <v>0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F90">
            <v>0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F91">
            <v>0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F92">
            <v>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F93">
            <v>0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D94">
            <v>1</v>
          </cell>
          <cell r="E94">
            <v>13161</v>
          </cell>
          <cell r="F94">
            <v>0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D95">
            <v>0.2</v>
          </cell>
          <cell r="E95">
            <v>17806</v>
          </cell>
          <cell r="F95">
            <v>0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D96">
            <v>34538</v>
          </cell>
          <cell r="E96">
            <v>23999</v>
          </cell>
          <cell r="F96">
            <v>0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D97">
            <v>678188.16799999983</v>
          </cell>
          <cell r="E97">
            <v>28799</v>
          </cell>
          <cell r="F97">
            <v>0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D98">
            <v>0.2</v>
          </cell>
          <cell r="E98">
            <v>39792</v>
          </cell>
          <cell r="F98">
            <v>0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D99">
            <v>4.96</v>
          </cell>
          <cell r="E99">
            <v>50785</v>
          </cell>
          <cell r="F99">
            <v>0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D100">
            <v>0</v>
          </cell>
          <cell r="E100">
            <v>59920</v>
          </cell>
          <cell r="F100">
            <v>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D101">
            <v>0</v>
          </cell>
          <cell r="E101">
            <v>70759</v>
          </cell>
          <cell r="F101">
            <v>0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D102">
            <v>4.3</v>
          </cell>
          <cell r="E102">
            <v>17496</v>
          </cell>
          <cell r="F102">
            <v>0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D103">
            <v>4.5199999999999996</v>
          </cell>
          <cell r="E103">
            <v>23689</v>
          </cell>
          <cell r="F103">
            <v>0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D104">
            <v>19.635999999999996</v>
          </cell>
          <cell r="E104">
            <v>31896</v>
          </cell>
          <cell r="F104">
            <v>0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D105">
            <v>34538</v>
          </cell>
          <cell r="E105">
            <v>38244</v>
          </cell>
          <cell r="F105">
            <v>34538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D106">
            <v>767617.29180952371</v>
          </cell>
          <cell r="E106">
            <v>52798</v>
          </cell>
          <cell r="F106">
            <v>0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D107">
            <v>735000</v>
          </cell>
          <cell r="E107">
            <v>67507</v>
          </cell>
          <cell r="F107">
            <v>110000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D108">
            <v>1502617.2918095237</v>
          </cell>
          <cell r="E108">
            <v>79584</v>
          </cell>
          <cell r="F108">
            <v>110000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D109">
            <v>639000</v>
          </cell>
          <cell r="E109">
            <v>93984</v>
          </cell>
          <cell r="F109">
            <v>73000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D110">
            <v>863617.29180952371</v>
          </cell>
          <cell r="E110">
            <v>32515</v>
          </cell>
          <cell r="F110">
            <v>37000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D111">
            <v>0</v>
          </cell>
          <cell r="E111">
            <v>46295</v>
          </cell>
          <cell r="F111">
            <v>0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D112">
            <v>0</v>
          </cell>
          <cell r="E112">
            <v>58062</v>
          </cell>
          <cell r="F112" t="str">
            <v xml:space="preserve">         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D113">
            <v>0</v>
          </cell>
          <cell r="E113">
            <v>64101</v>
          </cell>
          <cell r="F113">
            <v>0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D114">
            <v>0</v>
          </cell>
          <cell r="E114">
            <v>69985</v>
          </cell>
          <cell r="F114">
            <v>0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D115">
            <v>987061.99580952385</v>
          </cell>
          <cell r="E115">
            <v>89648</v>
          </cell>
          <cell r="F115">
            <v>37000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D116">
            <v>0</v>
          </cell>
          <cell r="E116">
            <v>105751</v>
          </cell>
          <cell r="F116">
            <v>0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D117">
            <v>0</v>
          </cell>
          <cell r="E117">
            <v>36076</v>
          </cell>
          <cell r="F117">
            <v>0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D118">
            <v>0</v>
          </cell>
          <cell r="E118">
            <v>51559</v>
          </cell>
          <cell r="F118">
            <v>0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D119">
            <v>0</v>
          </cell>
          <cell r="E119">
            <v>64565</v>
          </cell>
          <cell r="F119">
            <v>0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D120" t="str">
            <v>§¬n vÞ</v>
          </cell>
          <cell r="E120">
            <v>71223</v>
          </cell>
          <cell r="F120" t="str">
            <v>HÖ sè bËc hµng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D121">
            <v>0</v>
          </cell>
          <cell r="E121">
            <v>77726</v>
          </cell>
          <cell r="F121">
            <v>0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D122">
            <v>0</v>
          </cell>
          <cell r="E122">
            <v>99558</v>
          </cell>
          <cell r="F122">
            <v>1.3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D123">
            <v>0</v>
          </cell>
          <cell r="E123">
            <v>117518</v>
          </cell>
          <cell r="F123">
            <v>1.3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F124">
            <v>0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F125">
            <v>0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F126">
            <v>0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F127">
            <v>0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F128">
            <v>0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F129">
            <v>0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F130">
            <v>0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F131">
            <v>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F132">
            <v>0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F133">
            <v>0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F134">
            <v>0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F135">
            <v>0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F136">
            <v>0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F137">
            <v>0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F138">
            <v>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F139">
            <v>0</v>
          </cell>
          <cell r="G139" t="str">
            <v>06.1521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F140">
            <v>0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F141">
            <v>0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F142">
            <v>0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F143">
            <v>0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F144">
            <v>0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D145">
            <v>0</v>
          </cell>
          <cell r="E145">
            <v>5850</v>
          </cell>
          <cell r="F145">
            <v>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D146">
            <v>0</v>
          </cell>
          <cell r="E146">
            <v>6175</v>
          </cell>
          <cell r="F146">
            <v>0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D147">
            <v>0</v>
          </cell>
          <cell r="E147">
            <v>6988</v>
          </cell>
          <cell r="F147">
            <v>0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D148">
            <v>0</v>
          </cell>
          <cell r="E148">
            <v>7963</v>
          </cell>
          <cell r="F148">
            <v>0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D149">
            <v>0</v>
          </cell>
          <cell r="E149">
            <v>8776</v>
          </cell>
          <cell r="F149">
            <v>0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D150">
            <v>0</v>
          </cell>
          <cell r="E150">
            <v>5688</v>
          </cell>
          <cell r="F150">
            <v>0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D151">
            <v>0</v>
          </cell>
          <cell r="E151">
            <v>7313</v>
          </cell>
          <cell r="F151">
            <v>0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D152">
            <v>0</v>
          </cell>
          <cell r="E152">
            <v>1788</v>
          </cell>
          <cell r="F152">
            <v>0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D153">
            <v>0</v>
          </cell>
          <cell r="E153">
            <v>1950</v>
          </cell>
          <cell r="F153">
            <v>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D154">
            <v>75046</v>
          </cell>
          <cell r="E154">
            <v>2763</v>
          </cell>
          <cell r="F154">
            <v>0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D155">
            <v>0</v>
          </cell>
          <cell r="E155">
            <v>2925</v>
          </cell>
          <cell r="F155">
            <v>0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D156">
            <v>0</v>
          </cell>
          <cell r="E156">
            <v>5688</v>
          </cell>
          <cell r="F156">
            <v>0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D157">
            <v>0</v>
          </cell>
          <cell r="E157">
            <v>5850</v>
          </cell>
          <cell r="F157">
            <v>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F158">
            <v>0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F159">
            <v>0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F160">
            <v>0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F161">
            <v>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F162">
            <v>0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F163">
            <v>0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F164">
            <v>0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F165">
            <v>0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F166">
            <v>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F167">
            <v>0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F168">
            <v>0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F169">
            <v>0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F170">
            <v>0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F171">
            <v>0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F172">
            <v>0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F173">
            <v>0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F174">
            <v>0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F175">
            <v>0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F176">
            <v>0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F177">
            <v>0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D178">
            <v>0</v>
          </cell>
          <cell r="E178">
            <v>30697</v>
          </cell>
          <cell r="F178">
            <v>0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D179">
            <v>0</v>
          </cell>
          <cell r="E179">
            <v>61933</v>
          </cell>
          <cell r="F179">
            <v>0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D180">
            <v>0</v>
          </cell>
          <cell r="E180">
            <v>78346</v>
          </cell>
          <cell r="F180">
            <v>0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D181">
            <v>0</v>
          </cell>
          <cell r="E181">
            <v>80978</v>
          </cell>
          <cell r="F181">
            <v>0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D182">
            <v>0</v>
          </cell>
          <cell r="E182">
            <v>150188</v>
          </cell>
          <cell r="F182">
            <v>0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F183">
            <v>0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F184">
            <v>0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F185">
            <v>0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F186">
            <v>0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F187">
            <v>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F188">
            <v>0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F189">
            <v>0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F190">
            <v>0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F191">
            <v>0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F192">
            <v>0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F193">
            <v>0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F194">
            <v>0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F195">
            <v>0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D197">
            <v>0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D198">
            <v>0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D199">
            <v>0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D200">
            <v>0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D202">
            <v>0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D203">
            <v>0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D204">
            <v>0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D205">
            <v>0</v>
          </cell>
          <cell r="E205">
            <v>66662</v>
          </cell>
        </row>
        <row r="206">
          <cell r="A206" t="str">
            <v>02.1232</v>
          </cell>
          <cell r="B206" t="str">
            <v>Vaän chuyeån caÙt</v>
          </cell>
          <cell r="C206" t="str">
            <v>m3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D207">
            <v>0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D208">
            <v>0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D209">
            <v>0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D210">
            <v>0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D212">
            <v>0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D213">
            <v>0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D214">
            <v>0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D215">
            <v>0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D217">
            <v>0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D218">
            <v>0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D219">
            <v>0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D220">
            <v>0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D222">
            <v>134516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D223">
            <v>0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D224">
            <v>0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D225">
            <v>0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D227">
            <v>0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D228">
            <v>0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D229">
            <v>0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D230">
            <v>0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D232">
            <v>0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D233">
            <v>0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D234">
            <v>0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D235">
            <v>0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D237">
            <v>0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D238">
            <v>0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D239">
            <v>0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D240">
            <v>0</v>
          </cell>
          <cell r="E240">
            <v>82849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"/>
      <sheetName val="Tonghop"/>
      <sheetName val="Chitiet"/>
      <sheetName val="ctmong"/>
      <sheetName val="ctbetong"/>
      <sheetName val="vcnvat"/>
      <sheetName val="supk"/>
      <sheetName val="vctc+cg"/>
      <sheetName val="trungc"/>
      <sheetName val="vcdai"/>
      <sheetName val="giavl"/>
      <sheetName val="vc+trc"/>
      <sheetName val="KLpk"/>
      <sheetName val="vldien"/>
      <sheetName val="tc+cg1"/>
      <sheetName val="XL4Poppy"/>
      <sheetName val="Sheet1"/>
      <sheetName val="Sheet2"/>
      <sheetName val="Sheet3"/>
      <sheetName val="00000000"/>
      <sheetName val="Don g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cap1"/>
      <sheetName val="cap2"/>
      <sheetName val="cap3"/>
      <sheetName val="cap4"/>
      <sheetName val="da1"/>
      <sheetName val="da2"/>
      <sheetName val="Sheet3"/>
      <sheetName val="00000000"/>
      <sheetName val="PNT-QUOT-#3"/>
      <sheetName val="COAT&amp;WRAP-QIOT-#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Sheet5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PIPE-03E"/>
      <sheetName val="BC_KKTSCD"/>
      <sheetName val="Chitiet"/>
      <sheetName val="Sheet2 (2)"/>
      <sheetName val="Mau_BC_KKTSCD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 2003 (moi max)"/>
      <sheetName val="Chart2"/>
      <sheetName val="CT xa"/>
      <sheetName val="TLGC"/>
      <sheetName val="BL"/>
      <sheetName val="Congty"/>
      <sheetName val="VPPN"/>
      <sheetName val="XN74"/>
      <sheetName val="XN54"/>
      <sheetName val="XN33"/>
      <sheetName val="NK96"/>
      <sheetName val="XL4Test5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1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Phu luc"/>
      <sheetName val="Gia trÞ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KH12"/>
      <sheetName val="CN12"/>
      <sheetName val="HD12"/>
      <sheetName val="KH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Thuyet minh"/>
      <sheetName val="CQ-HQ"/>
      <sheetName val="Thep "/>
      <sheetName val="Chi tiet Khoi luong"/>
      <sheetName val="TH khoi luong"/>
      <sheetName val="Chiet tinh vat lieu "/>
      <sheetName val="TH KL VL"/>
      <sheetName val="dutoan1"/>
      <sheetName val="Anhtoan"/>
      <sheetName val="dutoan2"/>
      <sheetName val="vat tu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KM"/>
      <sheetName val="KHOANMUC"/>
      <sheetName val="CPQL"/>
      <sheetName val="SANLUONG"/>
      <sheetName val="SSCP-SL"/>
      <sheetName val="KQKD"/>
      <sheetName val="CDSL (2)"/>
      <sheetName val="CHIT"/>
      <sheetName val="THXH"/>
      <sheetName val="BHXH"/>
      <sheetName val="Outlets"/>
      <sheetName val="PGs"/>
      <sheetName val="phan tich DG"/>
      <sheetName val="gia vat lieu"/>
      <sheetName val="gia xe may"/>
      <sheetName val="gia nhan cong"/>
      <sheetName val="DT"/>
      <sheetName val="THND"/>
      <sheetName val="THMD"/>
      <sheetName val="Phtro1"/>
      <sheetName val="DTKS1"/>
      <sheetName val="CT1m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cong Q2"/>
      <sheetName val="T.U luong Q1"/>
      <sheetName val="T.U luong Q2"/>
      <sheetName val="T.U luong Q3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TM"/>
      <sheetName val="T12"/>
      <sheetName val="BU-gian"/>
      <sheetName val="Bu-Ha"/>
      <sheetName val="PTVT"/>
      <sheetName val="Gia DAN"/>
      <sheetName val="Dan"/>
      <sheetName val="Cuoc"/>
      <sheetName val="Bugia"/>
      <sheetName val="KL57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T1(T1)04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Quyet toan"/>
      <sheetName val="Thu hoi"/>
      <sheetName val="Lai vay"/>
      <sheetName val="Tien vay"/>
      <sheetName val="Cong no"/>
      <sheetName val="Cop pha"/>
      <sheetName val="20000000"/>
      <sheetName val="LUU1704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KH 200³ (moi max)"/>
      <sheetName val="Q1-02"/>
      <sheetName val="Q2-02"/>
      <sheetName val="Q3-02"/>
      <sheetName val="Tong Thu"/>
      <sheetName val="Tong Chi"/>
      <sheetName val="Truong hoc"/>
      <sheetName val="Cty CP"/>
      <sheetName val="G.thau 3B"/>
      <sheetName val="T.Hop Thu-chi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Phu luc HD"/>
      <sheetName val="Gia du thau"/>
      <sheetName val="PTDG"/>
      <sheetName val="Ca xe"/>
      <sheetName val="VAT TU NHAN TXQN"/>
      <sheetName val="bang tong ke khoi luong vat tu"/>
      <sheetName val="hcong tkhe"/>
      <sheetName val="VAT TU NHAN TKHE"/>
      <sheetName val="hcong qn"/>
      <sheetName val="VAT TU NHAN (2)"/>
      <sheetName val="HTSD6LD"/>
      <sheetName val="HTSDDNN"/>
      <sheetName val="HTSDKT"/>
      <sheetName val="BD"/>
      <sheetName val="HTNT"/>
      <sheetName val="CHART"/>
      <sheetName val="HTDT"/>
      <sheetName val="HTSDD"/>
      <sheetName val="[PIPE-03E.XLSÝ26+960-27+150.4(k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DGXDCB"/>
      <sheetName val="DEM"/>
      <sheetName val="clvl"/>
      <sheetName val="Chenh lech"/>
      <sheetName val="Kinh phí"/>
    </sheetNames>
    <definedNames>
      <definedName name="DataFilter"/>
      <definedName name="DataSort"/>
      <definedName name="GoBack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DDCT"/>
      <sheetName val="GIa"/>
      <sheetName val="Sheet1"/>
      <sheetName val="KP"/>
      <sheetName val="NC"/>
      <sheetName val="M"/>
      <sheetName val="XLK"/>
      <sheetName val="vln"/>
      <sheetName val="XL4Poppy"/>
      <sheetName val="namphan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Congty"/>
      <sheetName val="VPPN"/>
      <sheetName val="XN74"/>
      <sheetName val="XN54"/>
      <sheetName val="XN33"/>
      <sheetName val="NK96"/>
      <sheetName val="XL4Test5"/>
      <sheetName val="DTDD"/>
      <sheetName val="DTCD"/>
      <sheetName val="DTDD2003"/>
      <sheetName val="Vayvon"/>
      <sheetName val="Tdien"/>
      <sheetName val="DTSON ADB3-N2"/>
      <sheetName val="BangketienvayNHS"/>
      <sheetName val="XXXXXXXX"/>
      <sheetName val="tong hop"/>
      <sheetName val="phan tich DG"/>
      <sheetName val="gia vat lieu"/>
      <sheetName val="gia xe may"/>
      <sheetName val="gia nhan cong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general"/>
      <sheetName val="Main Road"/>
      <sheetName val="chi tieu HV"/>
      <sheetName val="sx-tt-tk"/>
      <sheetName val="tsach &amp; thu hoi"/>
      <sheetName val="KK than ton   (2)"/>
      <sheetName val="KK than ton   (3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 (2)"/>
      <sheetName val="XNGBQI-05 (3)"/>
      <sheetName val="XNGBQII-05 (2)"/>
      <sheetName val="XNGBQII-05 (3)"/>
      <sheetName val="XNGBQIII-05"/>
      <sheetName val="XNGBQII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"/>
      <sheetName val="000000000000"/>
      <sheetName val="100000000000"/>
      <sheetName val="200000000000"/>
      <sheetName val="00000001"/>
      <sheetName val="XNGBQII-05"/>
      <sheetName val="XNGBQII-05 (02)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TT 9T - 2003"/>
      <sheetName val="TT QIII-2003"/>
      <sheetName val="TT QII-2003"/>
      <sheetName val="TT QI-2003"/>
      <sheetName val="LLV"/>
      <sheetName val="1"/>
      <sheetName val="2"/>
      <sheetName val="1-11"/>
      <sheetName val="2-11"/>
      <sheetName val="1-12"/>
      <sheetName val="1-1"/>
      <sheetName val="2-12"/>
      <sheetName val="2-1"/>
      <sheetName val="1-2"/>
      <sheetName val="2-2"/>
      <sheetName val="1-3"/>
      <sheetName val="8thangdaunam"/>
      <sheetName val="KDT6"/>
      <sheetName val="KDT7"/>
      <sheetName val="KDT8"/>
      <sheetName val="KDT9"/>
      <sheetName val="KDT10"/>
      <sheetName val="TH"/>
      <sheetName val="XLT7"/>
      <sheetName val="XL8"/>
      <sheetName val="XLT9"/>
      <sheetName val="XLT6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tuong"/>
      <sheetName val="Nconõþnhan"/>
      <sheetName val="B-n (2)"/>
      <sheetName val="B-n"/>
      <sheetName val="B-ky2"/>
      <sheetName val="TH-t toan"/>
      <sheetName val="T-toan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BANGTRA"/>
      <sheetName val="QK(@P1) (7)"/>
      <sheetName val="Shdet3"/>
      <sheetName val="g)a vat lieu"/>
      <sheetName val="gia nhan cmng"/>
      <sheetName val="!-3"/>
      <sheetName val="gvl"/>
      <sheetName val="vlmifh hoa"/>
      <sheetName val="catNam Daf (DELTA) (3)"/>
      <sheetName val="Sheet0"/>
      <sheetName val="dtxl"/>
      <sheetName val="Chart1"/>
      <sheetName val="BOQ-1"/>
      <sheetName val="Cheet14"/>
      <sheetName val="DTCT"/>
      <sheetName val="KJ 2002"/>
      <sheetName val="DS-Thuong 6T dau"/>
      <sheetName val="F1"/>
      <sheetName val="PHUTRO500"/>
      <sheetName val="KLHT"/>
      <sheetName val="Det1-3"/>
      <sheetName val="T-H"/>
      <sheetName val="Com29-04Gh"/>
      <sheetName val="Com27-04NThu"/>
      <sheetName val="TH8-5"/>
      <sheetName val="KL Nthu ngay 8-5"/>
      <sheetName val="Com21-04"/>
      <sheetName val="115BC03"/>
      <sheetName val="112BC02"/>
      <sheetName val="114BC02"/>
      <sheetName val="113BC03"/>
      <sheetName val="113BC02"/>
      <sheetName val="116BC02"/>
      <sheetName val="116BC04"/>
      <sheetName val="114BC04"/>
      <sheetName val="112BC04"/>
      <sheetName val="111AC01"/>
      <sheetName val="111-BC02"/>
      <sheetName val="115BC02"/>
      <sheetName val="116BC01"/>
      <sheetName val="GH116BC04(13-4)"/>
      <sheetName val="GH113BC03(13-4)"/>
      <sheetName val="GH112BC02(13-4)"/>
      <sheetName val="Com1-3"/>
      <sheetName val="Com26-3"/>
      <sheetName val="Det26-3"/>
      <sheetName val="Com1-4"/>
      <sheetName val="Det1-4"/>
      <sheetName val="50000000"/>
      <sheetName val="nc"/>
      <sheetName val="v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t.so"/>
      <sheetName val="sx-tt)tk"/>
      <sheetName val="Wall"/>
      <sheetName val="Dieuchinh"/>
      <sheetName val="DU_LIEU"/>
      <sheetName val="khi tiet KHM"/>
      <sheetName val="DP than"/>
      <sheetName val="Maueoi"/>
      <sheetName val="TH thantkn"/>
      <sheetName val="XNE@QII-05 (3)"/>
      <sheetName val="BangketienvcyNHS"/>
      <sheetName val="KKKKKKKK"/>
      <sheetName val="XJ54"/>
      <sheetName val="CD2000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BiaNgoai"/>
      <sheetName val="BiaTrong"/>
      <sheetName val="PTVT"/>
      <sheetName val="THVT"/>
      <sheetName val="CVC"/>
      <sheetName val="CVCM"/>
      <sheetName val="BG"/>
      <sheetName val="DToan"/>
      <sheetName val="MTO REV.2(ARMOR)"/>
      <sheetName val="canh"/>
      <sheetName val="thd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_PHUTRO500.xlsѝGia ban NK bq"/>
      <sheetName val="Cofgty"/>
      <sheetName val="MTL(AG)"/>
      <sheetName val="bluong"/>
      <sheetName val="dg"/>
      <sheetName val="banggia1"/>
      <sheetName val="THKL"/>
      <sheetName val="CLVL"/>
      <sheetName val="CLVT Mong"/>
      <sheetName val="PTVT Mong"/>
      <sheetName val="DG Mong"/>
      <sheetName val="CLVT Than"/>
      <sheetName val="PTVT Than"/>
      <sheetName val="DG Than"/>
      <sheetName val="BC.TN"/>
      <sheetName val="MSTN"/>
      <sheetName val="khluong"/>
      <sheetName val="TT QII-0003"/>
      <sheetName val="Sheut26"/>
      <sheetName val="Breakdown bill"/>
      <sheetName val="Breakdown 2"/>
      <sheetName val="000000_x0010_0"/>
      <sheetName val="GIAVLIEU"/>
      <sheetName val="XXPXXXXX"/>
      <sheetName val="vnminh hoa"/>
      <sheetName val="_PHUTRO500.xls_Gia ban NK bq"/>
      <sheetName val="control"/>
      <sheetName val="nhan_cong"/>
      <sheetName val="phu_cap"/>
      <sheetName val="vlminh_hoa"/>
      <sheetName val="DG_"/>
      <sheetName val="Ncong_nhan"/>
      <sheetName val="Ha_tang"/>
      <sheetName val="Main_Road"/>
      <sheetName val="chi_tieu_HV"/>
      <sheetName val="tsach_&amp;_thu_hoi"/>
      <sheetName val="KK_than_ton___(2)"/>
      <sheetName val="KK_than_ton___(3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2)"/>
      <sheetName val="XNGBQI-05_(3)"/>
      <sheetName val="XNGBQII-05_(2)"/>
      <sheetName val="XNGBQII-05_(3)"/>
      <sheetName val="XNGBQIII-05_(02)"/>
      <sheetName val="Gia_ban_NK_bq"/>
      <sheetName val="XNGBQII-05_(02)"/>
      <sheetName val="TT_9T_-_2003"/>
      <sheetName val="TT_QIII-2003"/>
      <sheetName val="TT_QII-2003"/>
      <sheetName val="TT_QI-2003"/>
      <sheetName val="roto_truc"/>
      <sheetName val="Day_dt"/>
      <sheetName val="stato_tam_say"/>
      <sheetName val="Stato_ep"/>
      <sheetName val="Canh_gio"/>
      <sheetName val="Ss_Z-_GB"/>
      <sheetName val="DTSON_ADB3-N2"/>
      <sheetName val="tong_hop"/>
      <sheetName val="phan_tich_DG"/>
      <sheetName val="gia_vat_lieu"/>
      <sheetName val="gia_xe_may"/>
      <sheetName val="gia_nhan_cong"/>
      <sheetName val="g)a_vat_lieu"/>
      <sheetName val="[PHUTRO500.xlsѝGia ban NK bq"/>
      <sheetName val="gia_nhan_cmng"/>
      <sheetName val="Lop_6_lan_1"/>
      <sheetName val="[PHUTRO500.xls?Gia ban NK bq"/>
      <sheetName val="_PHUTRO500.xls?Gia ban NK bq"/>
      <sheetName val="lop1_lan2"/>
      <sheetName val="lop2_lan2_"/>
      <sheetName val="lop3_lan2_"/>
      <sheetName val="lop4_lan2_"/>
      <sheetName val="lop5_lan2_"/>
      <sheetName val="lop6_lan2_"/>
      <sheetName val="lop7_lan2_"/>
      <sheetName val="lop8_lan2_"/>
      <sheetName val="lop9_lan2"/>
      <sheetName val="lop10_lan2_"/>
      <sheetName val="khi_tiet_KHM"/>
      <sheetName val="DP_than"/>
      <sheetName val="TH_thantkn"/>
      <sheetName val="XNE@QII-05_(3)"/>
      <sheetName val="t_so"/>
      <sheetName val="Tan_an(8)"/>
      <sheetName val="QK(DP1)_(7)"/>
      <sheetName val="cat®o_luong(DP1)_(6)"/>
      <sheetName val="cat_tam_quang(DP1)_(5)"/>
      <sheetName val="cat_Na_dan(DP1)_(4)"/>
      <sheetName val="cat_Na_dan(DP1)_(2)"/>
      <sheetName val="catdo_luong(496)"/>
      <sheetName val="catNam_Dan_(DELTA)_(3)"/>
      <sheetName val="cat_hoa_binh_(DP2)_(2)"/>
      <sheetName val="cat_hoa_binh_(DP1)"/>
      <sheetName val="cat_song_dinh_(4)"/>
      <sheetName val="2J_01"/>
      <sheetName val="2J_02"/>
      <sheetName val="2J_03"/>
      <sheetName val="2J_04"/>
      <sheetName val="2J_05"/>
      <sheetName val="2J_06"/>
      <sheetName val="2J_07"/>
      <sheetName val="2J_10"/>
      <sheetName val="2J_11"/>
      <sheetName val="2J_12"/>
      <sheetName val="2J_13"/>
      <sheetName val="muc_luc"/>
      <sheetName val="B-n_(2)"/>
      <sheetName val="TH-t_toan"/>
      <sheetName val="Tro_giup"/>
      <sheetName val="QK(@P1)_(7)"/>
      <sheetName val="vlmifh_hoa"/>
      <sheetName val="catNam_Daf_(DELTA)_(3)"/>
      <sheetName val="KL_Nthu_ngay_8-5"/>
      <sheetName val="MTO_REV_2(ARMOR)"/>
      <sheetName val="KJ_2002"/>
      <sheetName val="DS-Thuong_6T_dau"/>
      <sheetName val="CLVT_Mong"/>
      <sheetName val="PTVT_Mong"/>
      <sheetName val="DG_Mong"/>
      <sheetName val="CLVT_Than"/>
      <sheetName val="PTVT_Than"/>
      <sheetName val="DG_Than"/>
      <sheetName val="Breakdown_bill"/>
      <sheetName val="Breakdown_2"/>
      <sheetName val="BC_TN"/>
      <sheetName val="[PHUTRO500_xlsѝGia_ban_NK_bq"/>
      <sheetName val="TT_QII-0003"/>
      <sheetName val="0000000"/>
      <sheetName val="_PHUTRO500_xlsѝGia_ban_NK_bq"/>
      <sheetName val="vnminh_hoa"/>
      <sheetName val="Ma don vi"/>
      <sheetName val="bang cc"/>
      <sheetName val="cat Na dan(DP1)²_x0000__x0000_"/>
      <sheetName val="CCDUCU"/>
      <sheetName val="TONGHOP KH"/>
      <sheetName val="PBOKHAUHAO"/>
      <sheetName val="Girder"/>
      <sheetName val="Tổng kê"/>
      <sheetName val="catNam Daf (DELPA) (3)"/>
      <sheetName val="pian tich DG"/>
      <sheetName val="PhongBan"/>
      <sheetName val="Fax-Print"/>
      <sheetName val="Total International"/>
      <sheetName val="Intl without Commercial"/>
      <sheetName val="KT(E-E)"/>
      <sheetName val="chitimc"/>
      <sheetName val="cat Na dan(DP1)²"/>
      <sheetName val="_x0000__x0000__x0000__x0000__x0000__x0000__x0000__x0000_"/>
      <sheetName val="Truot_nen"/>
      <sheetName val="SILICATE"/>
      <sheetName val="TN"/>
      <sheetName val="Gia"/>
      <sheetName val="S2_x0000__x0000_20"/>
      <sheetName val="S2"/>
      <sheetName val="Ts"/>
      <sheetName val="Quantity"/>
      <sheetName val="AC"/>
      <sheetName val="DTSON ADB#-N2"/>
      <sheetName val="IBASE"/>
      <sheetName val="FTICH"/>
      <sheetName val="KTKT"/>
      <sheetName val="DGIAgo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 refreshError="1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MTL$-INTER"/>
      <sheetName val="PHAN DS 22 KV"/>
      <sheetName val="gvl"/>
      <sheetName val="Gioi thieu"/>
      <sheetName val="DG 11"/>
      <sheetName val="Tien luong"/>
      <sheetName val="Kinh phi "/>
      <sheetName val="Phan tich"/>
      <sheetName val="VC"/>
      <sheetName val="XL4Poppy"/>
      <sheetName val="general"/>
      <sheetName val="Main Road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DE "/>
      <sheetName val="Sum"/>
      <sheetName val="Chart1"/>
      <sheetName val="phùn tich DG"/>
      <sheetName val="Congty"/>
      <sheetName val="VPPN"/>
      <sheetName val="XN74"/>
      <sheetName val="XN54"/>
      <sheetName val="XN33"/>
      <sheetName val="NK96"/>
      <sheetName val="C.noTX0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MTO REV.0"/>
      <sheetName val="Đoàn Vay Tiền"/>
      <sheetName val="Nợ Đoàn"/>
      <sheetName val="tra-vat-lieu"/>
      <sheetName val="DO AM DT"/>
      <sheetName val="Ðoàn Vay Ti_n"/>
      <sheetName val="N_ Ðoàn"/>
      <sheetName val="BANGTRA"/>
      <sheetName val="QMCT"/>
      <sheetName val="hieuchinh30.11"/>
      <sheetName val="Bcaonhanh"/>
      <sheetName val="chitieth.chinh"/>
      <sheetName val="trinhEVN29.8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490_x000d_491(PAI_x0009_"/>
      <sheetName val="QTNugc"/>
      <sheetName val="10000_x0010_00"/>
      <sheetName val="dtk490_491(PAI_x0009_"/>
      <sheetName val="Input"/>
      <sheetName val="Qheet1"/>
      <sheetName val="thdt"/>
      <sheetName val="th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dudoan"/>
      <sheetName val="dtk490_x000d_491(PAI "/>
      <sheetName val="cong"/>
      <sheetName val="gia vat"/>
      <sheetName val="BanTinh"/>
      <sheetName val="dtk490_491(PAI "/>
      <sheetName val="GIAVL"/>
      <sheetName val="pc"/>
      <sheetName val="pt"/>
      <sheetName val="111"/>
      <sheetName val="th thu chi"/>
      <sheetName val="tam ung"/>
      <sheetName val="CN kho doi"/>
      <sheetName val="CTHTchua TTn_ib_"/>
      <sheetName val="CN2004 N_p TCT"/>
      <sheetName val="Tinh truoc VAT"/>
      <sheetName val="CP khaosat(Congtinh)"/>
      <sheetName val="CP khaosat(tuyettinh)"/>
      <sheetName val="Bia"/>
      <sheetName val="Tai trong"/>
      <sheetName val="Pile-Br-Capacity"/>
      <sheetName val="Gia vat tu"/>
      <sheetName val="Gia"/>
      <sheetName val="Breakdown bill"/>
      <sheetName val="Breakdown 2"/>
      <sheetName val="Truot_nen"/>
      <sheetName val=""/>
      <sheetName val="dtxl"/>
      <sheetName val="dtk486"/>
      <sheetName val="CD2000"/>
      <sheetName val="G2G3_CDR_Dim"/>
      <sheetName val="G2_System_Inputs"/>
      <sheetName val="G2_TDT_Input"/>
      <sheetName val="G2_TDT_Advanced"/>
      <sheetName val="G2G3_GGSN_WC"/>
      <sheetName val="G3_System_Inputs"/>
      <sheetName val="G3_TDT_Input"/>
      <sheetName val="Temp"/>
      <sheetName val="Ref"/>
      <sheetName val="T2"/>
      <sheetName val="T3"/>
      <sheetName val="T4"/>
      <sheetName val="T5"/>
      <sheetName val="THop"/>
      <sheetName val="THKD"/>
      <sheetName val="20000000"/>
      <sheetName val="30000000"/>
      <sheetName val="40000000"/>
      <sheetName val="TTTram"/>
      <sheetName val="KKKKKKKK"/>
      <sheetName val="ĐoànРVay Tiền"/>
      <sheetName val="CDPS"/>
      <sheetName val="MTO REV.2(ARMOR)"/>
      <sheetName val="thso_sanh"/>
      <sheetName val="DG_"/>
      <sheetName val="dtk490࠭491(PAI)"/>
      <sheetName val="gia vat_lieu"/>
      <sheetName val="dt{490-491(PAII)"/>
      <sheetName val="10000_x005f_x0010_00"/>
      <sheetName val="CN kho ðoi"/>
      <sheetName val="CTHTchýa TTn_ib_"/>
      <sheetName val="XL4Poppy___________x0001__ʀӾ__x0004_______"/>
      <sheetName val="Ðoàn Vay Ti?n"/>
      <sheetName val="N? Ðoàn"/>
      <sheetName val="dtk490_x000a_491(PAI_x0009_"/>
      <sheetName val="gia vat_x0000_lieu"/>
      <sheetName val="dtk490_x000a_491(PAI "/>
      <sheetName val="CTHTchua TTn?ib?"/>
      <sheetName val="CN2004 N?p TCT"/>
      <sheetName val="XL4Poppy_x0000__x0000__x0000__x0000__x0000__x0000__x0000__x0000__x0000__x0000__x0001__x0000_ʀӾ_x0000__x0004__x0000__x0000__x0000__x0000__x0000__x0000_"/>
      <sheetName val="gia vat?lieu"/>
      <sheetName val="CTHTchýa TTn?ib?"/>
      <sheetName val="XL4Poppy??????????_x0001_?ʀӾ?_x0004_??????"/>
      <sheetName val="XL4Poppy_x0000__x0000__x0000__x0000__x0000__x0000__x0000__x0000__x0000__x0000__x0001__x0000_??_x0000__x0004__x0000__x0000__x0000__x0000__x0000__x0000_?"/>
      <sheetName val="XL4Poppy??????????_x0001_????_x0004_???????"/>
      <sheetName val="XL4Poppy___________x0001__??__x0004_______?"/>
      <sheetName val="Ðoàn?Vay Ti?n"/>
      <sheetName val="DTnunc"/>
      <sheetName val="GIADINH+TKCNHAN"/>
      <sheetName val="cn"/>
      <sheetName val="110104"/>
      <sheetName val="160104"/>
      <sheetName val="260104"/>
      <sheetName val="040204"/>
      <sheetName val="130204"/>
      <sheetName val="230204"/>
      <sheetName val="OANH TDTKAH"/>
      <sheetName val="AHUY TKVP"/>
      <sheetName val="AHUYTKDQ"/>
      <sheetName val="sq"/>
      <sheetName val="SheetĹ"/>
      <sheetName val="XL4Poppy___________x0001______x0004________"/>
      <sheetName val="Ðoàn_Vay Ti_n"/>
      <sheetName val="????????"/>
      <sheetName val="Don gia"/>
      <sheetName val="Bang chiet tinh TBA"/>
      <sheetName val="________"/>
      <sheetName val="chiti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ÇnCK"/>
      <sheetName val="Gia vat tu"/>
      <sheetName val="Sum_Arch "/>
      <sheetName val="PhÇn XD"/>
      <sheetName val="dtxl"/>
      <sheetName val="TNHCHINH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h_nCK"/>
      <sheetName val="TT DZ35"/>
      <sheetName val="Help"/>
      <sheetName val="VND Cach doc khac"/>
      <sheetName val="USD Cach doc khac"/>
      <sheetName val="BS_Macro"/>
      <sheetName val="Sheet1"/>
      <sheetName val="Sheet2"/>
      <sheetName val="Sheet3"/>
      <sheetName val="dongia"/>
      <sheetName val="Ph?nCK"/>
      <sheetName val="DG "/>
      <sheetName val="tuong"/>
      <sheetName val="Bangluong"/>
      <sheetName val="Vatlieu"/>
      <sheetName val="Camay"/>
      <sheetName val="gVL"/>
      <sheetName val="chitimc"/>
      <sheetName val="DG"/>
      <sheetName val="dtoan"/>
      <sheetName val="Chi tiet"/>
      <sheetName val="GiaV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  <sheetName val="tuong"/>
      <sheetName val="tra-vat-lieu"/>
      <sheetName val="DS Nam VP"/>
      <sheetName val="Tong Hop thang"/>
      <sheetName val="DANH SACH CAN BO TAP DOAN"/>
      <sheetName val="Lam Vien"/>
      <sheetName val="so da"/>
      <sheetName val="PXCBT CHUA DONG BH"/>
      <sheetName val="DS Nu VP"/>
      <sheetName val="CTy CPTM DV CL"/>
      <sheetName val="cua suot"/>
      <sheetName val="XNCG"/>
      <sheetName val="CTY DTPT ha tang "/>
      <sheetName val="Chi nhanh"/>
      <sheetName val="CTy TNHH Bao Ve "/>
      <sheetName val="Cty TNHH An Lac Vien QN"/>
      <sheetName val="20.8"/>
      <sheetName val="D1"/>
      <sheetName val="D2"/>
      <sheetName val="D3"/>
      <sheetName val="D4"/>
      <sheetName val="Ky BH"/>
      <sheetName val="D5"/>
      <sheetName val="D6"/>
      <sheetName val="IDEVCO HA NOI"/>
      <sheetName val="Ngan Son"/>
      <sheetName val="Nha May Kinh"/>
      <sheetName val="TH PXCBT"/>
      <sheetName val="Tong Cty An Lac Vien"/>
      <sheetName val="Thuong Mai"/>
      <sheetName val="Khoi Van Phong"/>
      <sheetName val="CTy CP Xay dung"/>
      <sheetName val="KD Ve Cua Suot"/>
      <sheetName val="TONG HOP"/>
      <sheetName val="DS HA LONG"/>
      <sheetName val="XL4Test5"/>
      <sheetName val="ESTI."/>
      <sheetName val="DI-ESTI"/>
      <sheetName val="Sheet1"/>
      <sheetName val="Tro giup"/>
      <sheetName val="20000000"/>
      <sheetName val="XL4Test5 (2)"/>
      <sheetName val="XL4Test5 (3)"/>
      <sheetName val="XL4Test5 (4)"/>
      <sheetName val="XL4Test5 (5)"/>
      <sheetName val="Gia vat tu"/>
      <sheetName val="DO AM DT"/>
      <sheetName val="dtct cong"/>
      <sheetName val="ctTBA"/>
      <sheetName val="DG "/>
      <sheetName val="B2_3"/>
      <sheetName val="CL_XD"/>
      <sheetName val="CHO_TC"/>
      <sheetName val="Tinh_(m2)"/>
      <sheetName val="DO_AM_DT"/>
      <sheetName val="DG_"/>
      <sheetName val="BC nhanh"/>
      <sheetName val="BC TCTy"/>
      <sheetName val="BC GD "/>
      <sheetName val="BC ngay"/>
      <sheetName val="SL va do am"/>
      <sheetName val="Da voi"/>
      <sheetName val="Da set"/>
      <sheetName val="Lo nung"/>
      <sheetName val="Nghien lieu"/>
      <sheetName val="Nghien xi"/>
      <sheetName val="Nghien than"/>
      <sheetName val="BC P KH"/>
      <sheetName val="Thuc thanh"/>
      <sheetName val="BGVL"/>
      <sheetName val="NC&amp;M"/>
      <sheetName val="DG Nen"/>
      <sheetName val="THOP XL"/>
      <sheetName val="Du Toan"/>
      <sheetName val="ML"/>
      <sheetName val="TT"/>
      <sheetName val="TD"/>
      <sheetName val="DV"/>
      <sheetName val="BMC"/>
      <sheetName val="DN"/>
      <sheetName val="DUL"/>
      <sheetName val="DTHH"/>
      <sheetName val="Dam chu"/>
      <sheetName val="Du_lieu"/>
      <sheetName val="Bia"/>
      <sheetName val="_x0000__x0000__x0000__x0000__x0000__x0000__x0000__x0000_"/>
      <sheetName val="PTVTplhoc"/>
      <sheetName val="PTVTT.rao"/>
      <sheetName val="DTOANT.rao"/>
      <sheetName val="T.HOP "/>
      <sheetName val="DTOANDien"/>
      <sheetName val="DTOANP.HOC"/>
      <sheetName val="TLUONG pNHA O"/>
      <sheetName val="TLUONGT.rao"/>
      <sheetName val="PTVTWC"/>
      <sheetName val="CL VTU"/>
      <sheetName val="TTHEP WC"/>
      <sheetName val="THEP TRao"/>
      <sheetName val="DGIA"/>
      <sheetName val="THEP PHONG HOC"/>
      <sheetName val="Vanchuyen"/>
      <sheetName val="Sheet9"/>
      <sheetName val="Sheet10"/>
      <sheetName val="KKKKKKKK"/>
      <sheetName val="Tổng kê"/>
      <sheetName val="AASHTO92"/>
      <sheetName val="tra-vat-lgeu"/>
      <sheetName val="Sheet2"/>
      <sheetName val="Sheet3"/>
      <sheetName val="IBASE"/>
      <sheetName val="Package1"/>
      <sheetName val="Name"/>
      <sheetName val="CHU Y"/>
      <sheetName val="BLK"/>
      <sheetName val="NHAT KY CT (vat)"/>
      <sheetName val="111CT"/>
      <sheetName val="111"/>
      <sheetName val="112DT"/>
      <sheetName val="131-IN"/>
      <sheetName val="331-IN"/>
      <sheetName val="311NT"/>
      <sheetName val="311CT"/>
      <sheetName val="6211"/>
      <sheetName val="6212"/>
      <sheetName val="133"/>
      <sheetName val="627"/>
      <sheetName val="635"/>
      <sheetName val="642"/>
      <sheetName val="PC-VAT"/>
      <sheetName val="PC"/>
      <sheetName val="PT-VAT"/>
      <sheetName val="PT"/>
      <sheetName val="CTGS "/>
      <sheetName val="112NT"/>
      <sheetName val="SO CAI"/>
      <sheetName val="SO CAICT"/>
      <sheetName val="NHAT KY CT"/>
      <sheetName val="DT"/>
      <sheetName val="SHTK"/>
      <sheetName val="BCDPS"/>
      <sheetName val="CDKT"/>
      <sheetName val="CDKT1"/>
      <sheetName val="KQKD1"/>
      <sheetName val="LCTT1"/>
      <sheetName val="TMBCTC"/>
      <sheetName val="CCDC"/>
      <sheetName val="131"/>
      <sheetName val="331"/>
      <sheetName val="TGTSCD"/>
      <sheetName val="KKTSCD"/>
      <sheetName val="ESTI_"/>
      <sheetName val="Tro_giup"/>
      <sheetName val="XL4Test5_(2)"/>
      <sheetName val="XL4Test5_(3)"/>
      <sheetName val="XL4Test5_(4)"/>
      <sheetName val="XL4Test5_(5)"/>
      <sheetName val="dtct_cong"/>
      <sheetName val="Gia_vat_tu"/>
      <sheetName val="DS_Nam_VP"/>
      <sheetName val="Tong_Hop_thang"/>
      <sheetName val="DANH_SACH_CAN_BO_TAP_DOAN"/>
      <sheetName val="Lam_Vien"/>
      <sheetName val="so_da"/>
      <sheetName val="PXCBT_CHUA_DONG_BH"/>
      <sheetName val="DS_Nu_VP"/>
      <sheetName val="CTy_CPTM_DV_CL"/>
      <sheetName val="cua_suot"/>
      <sheetName val="CTY_DTPT_ha_tang_"/>
      <sheetName val="Chi_nhanh"/>
      <sheetName val="CTy_TNHH_Bao_Ve_"/>
      <sheetName val="Cty_TNHH_An_Lac_Vien_QN"/>
      <sheetName val="20_8"/>
      <sheetName val="Ky_BH"/>
      <sheetName val="IDEVCO_HA_NOI"/>
      <sheetName val="Ngan_Son"/>
      <sheetName val="Nha_May_Kinh"/>
      <sheetName val="TH_PXCBT"/>
      <sheetName val="Tong_Cty_An_Lac_Vien"/>
      <sheetName val="Thuong_Mai"/>
      <sheetName val="Khoi_Van_Phong"/>
      <sheetName val="CTy_CP_Xay_dung"/>
      <sheetName val="KD_Ve_Cua_Suot"/>
      <sheetName val="TONG_HOP"/>
      <sheetName val="DS_HA_LONG"/>
      <sheetName val="????????"/>
      <sheetName val="Tổng hợp VT"/>
      <sheetName val="B2_31"/>
      <sheetName val="CL_XD1"/>
      <sheetName val="CHO_TC1"/>
      <sheetName val="Tinh_(m2)1"/>
      <sheetName val="DO_AM_DT1"/>
      <sheetName val="DG_1"/>
      <sheetName val="Sum"/>
      <sheetName val="THCT"/>
      <sheetName val="THTram"/>
      <sheetName val="THDZ0,4"/>
      <sheetName val="TH DZ35"/>
      <sheetName val="________"/>
      <sheetName val="Du_Toan"/>
      <sheetName val="THOP_XL"/>
      <sheetName val="Thuc_thanh"/>
      <sheetName val="BC_nhanh"/>
      <sheetName val="BC_TCTy"/>
      <sheetName val="BC_GD_"/>
      <sheetName val="BC_ngay"/>
      <sheetName val="SL_va_do_am"/>
      <sheetName val="Da_voi"/>
      <sheetName val="Da_set"/>
      <sheetName val="Lo_nung"/>
      <sheetName val="Nghien_lieu"/>
      <sheetName val="Nghien_xi"/>
      <sheetName val="Nghien_than"/>
      <sheetName val="BC_P_KH"/>
      <sheetName val="Dam_chu"/>
      <sheetName val="PTVTT_rao"/>
      <sheetName val="DTOANT_rao"/>
      <sheetName val="T_HOP_"/>
      <sheetName val="DTOANP_HOC"/>
      <sheetName val="TLUONG_pNHA_O"/>
      <sheetName val="TLUONGT_rao"/>
      <sheetName val="CL_VTU"/>
      <sheetName val="TTHEP_WC"/>
      <sheetName val="THEP_TRao"/>
      <sheetName val="THEP_PHONG_HOC"/>
      <sheetName val="KKKKKKKK (2)"/>
      <sheetName val="KKKKKKKK (3)"/>
      <sheetName val="KKKKKKKK (4)"/>
      <sheetName val="KKKKKKKK (5)"/>
      <sheetName val="KTKT"/>
      <sheetName val="GT"/>
      <sheetName val="TTTram"/>
      <sheetName val="DG_Nen"/>
      <sheetName val="Tổng_hợp_VT"/>
      <sheetName val="Tổng_kê"/>
      <sheetName val="B2_32"/>
      <sheetName val="CL_XD2"/>
      <sheetName val="CHO_TC2"/>
      <sheetName val="Tinh_(m2)2"/>
      <sheetName val="ESTI_1"/>
      <sheetName val="DO_AM_DT2"/>
      <sheetName val="dtct_cong1"/>
      <sheetName val="DG_2"/>
      <sheetName val="Tro_giup1"/>
      <sheetName val="XL4Test5_(2)1"/>
      <sheetName val="XL4Test5_(3)1"/>
      <sheetName val="XL4Test5_(4)1"/>
      <sheetName val="XL4Test5_(5)1"/>
      <sheetName val="Gia_vat_tu1"/>
      <sheetName val="DS_Nam_VP1"/>
      <sheetName val="Tong_Hop_thang1"/>
      <sheetName val="DANH_SACH_CAN_BO_TAP_DOAN1"/>
      <sheetName val="Lam_Vien1"/>
      <sheetName val="so_da1"/>
      <sheetName val="PXCBT_CHUA_DONG_BH1"/>
      <sheetName val="DS_Nu_VP1"/>
      <sheetName val="CTy_CPTM_DV_CL1"/>
      <sheetName val="cua_suot1"/>
      <sheetName val="CTY_DTPT_ha_tang_1"/>
      <sheetName val="Chi_nhanh1"/>
      <sheetName val="CTy_TNHH_Bao_Ve_1"/>
      <sheetName val="Cty_TNHH_An_Lac_Vien_QN1"/>
      <sheetName val="20_81"/>
      <sheetName val="Ky_BH1"/>
      <sheetName val="IDEVCO_HA_NOI1"/>
      <sheetName val="Ngan_Son1"/>
      <sheetName val="Nha_May_Kinh1"/>
      <sheetName val="TH_PXCBT1"/>
      <sheetName val="Tong_Cty_An_Lac_Vien1"/>
      <sheetName val="Thuong_Mai1"/>
      <sheetName val="Khoi_Van_Phong1"/>
      <sheetName val="CTy_CP_Xay_dung1"/>
      <sheetName val="KD_Ve_Cua_Suot1"/>
      <sheetName val="TONG_HOP1"/>
      <sheetName val="DS_HA_LONG1"/>
      <sheetName val="THOP_XL1"/>
      <sheetName val="DG_Nen1"/>
      <sheetName val="BC_nhanh1"/>
      <sheetName val="BC_TCTy1"/>
      <sheetName val="BC_GD_1"/>
      <sheetName val="BC_ngay1"/>
      <sheetName val="SL_va_do_am1"/>
      <sheetName val="Da_voi1"/>
      <sheetName val="Da_set1"/>
      <sheetName val="Lo_nung1"/>
      <sheetName val="Nghien_lieu1"/>
      <sheetName val="Nghien_xi1"/>
      <sheetName val="Nghien_than1"/>
      <sheetName val="BC_P_KH1"/>
      <sheetName val="Du_Toan1"/>
      <sheetName val="Thuc_thanh1"/>
      <sheetName val="Dam_chu1"/>
      <sheetName val="PTVTT_rao1"/>
      <sheetName val="DTOANT_rao1"/>
      <sheetName val="T_HOP_1"/>
      <sheetName val="DTOANP_HOC1"/>
      <sheetName val="TLUONG_pNHA_O1"/>
      <sheetName val="TLUONGT_rao1"/>
      <sheetName val="CL_VTU1"/>
      <sheetName val="TTHEP_WC1"/>
      <sheetName val="THEP_TRao1"/>
      <sheetName val="THEP_PHONG_HOC1"/>
      <sheetName val="B2_33"/>
      <sheetName val="CL_XD3"/>
      <sheetName val="CHO_TC3"/>
      <sheetName val="Tinh_(m2)3"/>
      <sheetName val="ESTI_2"/>
      <sheetName val="DO_AM_DT3"/>
      <sheetName val="dtct_cong2"/>
      <sheetName val="DG_3"/>
      <sheetName val="Tro_giup2"/>
      <sheetName val="XL4Test5_(2)2"/>
      <sheetName val="XL4Test5_(3)2"/>
      <sheetName val="XL4Test5_(4)2"/>
      <sheetName val="XL4Test5_(5)2"/>
      <sheetName val="Gia_vat_tu2"/>
      <sheetName val="DS_Nam_VP2"/>
      <sheetName val="Tong_Hop_thang2"/>
      <sheetName val="DANH_SACH_CAN_BO_TAP_DOAN2"/>
      <sheetName val="Lam_Vien2"/>
      <sheetName val="so_da2"/>
      <sheetName val="PXCBT_CHUA_DONG_BH2"/>
      <sheetName val="DS_Nu_VP2"/>
      <sheetName val="CTy_CPTM_DV_CL2"/>
      <sheetName val="cua_suot2"/>
      <sheetName val="CTY_DTPT_ha_tang_2"/>
      <sheetName val="Chi_nhanh2"/>
      <sheetName val="CTy_TNHH_Bao_Ve_2"/>
      <sheetName val="Cty_TNHH_An_Lac_Vien_QN2"/>
      <sheetName val="20_82"/>
      <sheetName val="Ky_BH2"/>
      <sheetName val="IDEVCO_HA_NOI2"/>
      <sheetName val="Ngan_Son2"/>
      <sheetName val="Nha_May_Kinh2"/>
      <sheetName val="TH_PXCBT2"/>
      <sheetName val="Tong_Cty_An_Lac_Vien2"/>
      <sheetName val="Thuong_Mai2"/>
      <sheetName val="Khoi_Van_Phong2"/>
      <sheetName val="CTy_CP_Xay_dung2"/>
      <sheetName val="KD_Ve_Cua_Suot2"/>
      <sheetName val="TONG_HOP2"/>
      <sheetName val="DS_HA_LONG2"/>
      <sheetName val="THOP_XL2"/>
      <sheetName val="DG_Nen2"/>
      <sheetName val="BC_nhanh2"/>
      <sheetName val="BC_TCTy2"/>
      <sheetName val="BC_GD_2"/>
      <sheetName val="BC_ngay2"/>
      <sheetName val="SL_va_do_am2"/>
      <sheetName val="Da_voi2"/>
      <sheetName val="Da_set2"/>
      <sheetName val="Lo_nung2"/>
      <sheetName val="Nghien_lieu2"/>
      <sheetName val="Nghien_xi2"/>
      <sheetName val="Nghien_than2"/>
      <sheetName val="BC_P_KH2"/>
      <sheetName val="Du_Toan2"/>
      <sheetName val="Thuc_thanh2"/>
      <sheetName val="Dam_chu2"/>
      <sheetName val="PTVTT_rao2"/>
      <sheetName val="DTOANT_rao2"/>
      <sheetName val="T_HOP_2"/>
      <sheetName val="DTOANP_HOC2"/>
      <sheetName val="TLUONG_pNHA_O2"/>
      <sheetName val="TLUONGT_rao2"/>
      <sheetName val="CL_VTU2"/>
      <sheetName val="TTHEP_WC2"/>
      <sheetName val="THEP_TRao2"/>
      <sheetName val="THEP_PHONG_HOC2"/>
      <sheetName val="B2_34"/>
      <sheetName val="CL_XD4"/>
      <sheetName val="CHO_TC4"/>
      <sheetName val="Tinh_(m2)4"/>
      <sheetName val="ESTI_3"/>
      <sheetName val="DO_AM_DT4"/>
      <sheetName val="dtct_cong3"/>
      <sheetName val="DG_4"/>
      <sheetName val="Tro_giup3"/>
      <sheetName val="XL4Test5_(2)3"/>
      <sheetName val="XL4Test5_(3)3"/>
      <sheetName val="XL4Test5_(4)3"/>
      <sheetName val="XL4Test5_(5)3"/>
      <sheetName val="Gia_vat_tu3"/>
      <sheetName val="DS_Nam_VP3"/>
      <sheetName val="Tong_Hop_thang3"/>
      <sheetName val="DANH_SACH_CAN_BO_TAP_DOAN3"/>
      <sheetName val="Lam_Vien3"/>
      <sheetName val="so_da3"/>
      <sheetName val="PXCBT_CHUA_DONG_BH3"/>
      <sheetName val="DS_Nu_VP3"/>
      <sheetName val="CTy_CPTM_DV_CL3"/>
      <sheetName val="cua_suot3"/>
      <sheetName val="CTY_DTPT_ha_tang_3"/>
      <sheetName val="Chi_nhanh3"/>
      <sheetName val="CTy_TNHH_Bao_Ve_3"/>
      <sheetName val="Cty_TNHH_An_Lac_Vien_QN3"/>
      <sheetName val="20_83"/>
      <sheetName val="Ky_BH3"/>
      <sheetName val="IDEVCO_HA_NOI3"/>
      <sheetName val="Ngan_Son3"/>
      <sheetName val="Nha_May_Kinh3"/>
      <sheetName val="TH_PXCBT3"/>
      <sheetName val="Tong_Cty_An_Lac_Vien3"/>
      <sheetName val="Thuong_Mai3"/>
      <sheetName val="Khoi_Van_Phong3"/>
      <sheetName val="CTy_CP_Xay_dung3"/>
      <sheetName val="KD_Ve_Cua_Suot3"/>
      <sheetName val="TONG_HOP3"/>
      <sheetName val="DS_HA_LONG3"/>
      <sheetName val="THOP_XL3"/>
      <sheetName val="DG_Nen3"/>
      <sheetName val="BC_nhanh3"/>
      <sheetName val="BC_TCTy3"/>
      <sheetName val="BC_GD_3"/>
      <sheetName val="BC_ngay3"/>
      <sheetName val="SL_va_do_am3"/>
      <sheetName val="Da_voi3"/>
      <sheetName val="Da_set3"/>
      <sheetName val="Lo_nung3"/>
      <sheetName val="Nghien_lieu3"/>
      <sheetName val="Nghien_xi3"/>
      <sheetName val="Nghien_than3"/>
      <sheetName val="BC_P_KH3"/>
      <sheetName val="Du_Toan3"/>
      <sheetName val="Thuc_thanh3"/>
      <sheetName val="Dam_chu3"/>
      <sheetName val="PTVTT_rao3"/>
      <sheetName val="DTOANT_rao3"/>
      <sheetName val="T_HOP_3"/>
      <sheetName val="DTOANP_HOC3"/>
      <sheetName val="TLUONG_pNHA_O3"/>
      <sheetName val="TLUONGT_rao3"/>
      <sheetName val="CL_VTU3"/>
      <sheetName val="TTHEP_WC3"/>
      <sheetName val="THEP_TRao3"/>
      <sheetName val="THEP_PHONG_HOC3"/>
      <sheetName val="SL va do al"/>
      <sheetName val="Discounts"/>
      <sheetName val="Tinh _x0008_m2)"/>
      <sheetName val="CHU_Y"/>
      <sheetName val="NHAT_KY_CT_(vat)"/>
      <sheetName val="CTGS_"/>
      <sheetName val="SO_CAI"/>
      <sheetName val="SO_CAICT"/>
      <sheetName val="NHAT_KY_CT"/>
      <sheetName val="Gia"/>
      <sheetName val="DS_HA_LOJG"/>
      <sheetName val="PhÇnCK"/>
      <sheetName val="B2_35"/>
      <sheetName val="CL_XD5"/>
      <sheetName val="CHO_TC5"/>
      <sheetName val="Tinh_(m2)5"/>
      <sheetName val="ESTI_4"/>
      <sheetName val="DO_AM_DT5"/>
      <sheetName val="dtct_cong4"/>
      <sheetName val="Tro_giup4"/>
      <sheetName val="XL4Test5_(2)4"/>
      <sheetName val="XL4Test5_(3)4"/>
      <sheetName val="XL4Test5_(4)4"/>
      <sheetName val="XL4Test5_(5)4"/>
      <sheetName val="DG_5"/>
      <sheetName val="BC_nhanh4"/>
      <sheetName val="Tong_hop4"/>
      <sheetName val="BC_TCTy4"/>
      <sheetName val="BC_GD_4"/>
      <sheetName val="BC_ngay4"/>
      <sheetName val="SL_va_do_am4"/>
      <sheetName val="Da_voi4"/>
      <sheetName val="Da_set4"/>
      <sheetName val="Lo_nung4"/>
      <sheetName val="Nghien_lieu4"/>
      <sheetName val="Nghien_xi4"/>
      <sheetName val="Nghien_than4"/>
      <sheetName val="BC_P_KH4"/>
      <sheetName val="DS_Nam_VP4"/>
      <sheetName val="Tong_Hop_thang4"/>
      <sheetName val="DANH_SACH_CAN_BO_TAP_DOAN4"/>
      <sheetName val="Lam_Vien4"/>
      <sheetName val="so_da4"/>
      <sheetName val="PXCBT_CHUA_DONG_BH4"/>
      <sheetName val="DS_Nu_VP4"/>
      <sheetName val="CTy_CPTM_DV_CL4"/>
      <sheetName val="cua_suot4"/>
      <sheetName val="CTY_DTPT_ha_tang_4"/>
      <sheetName val="Chi_nhanh4"/>
      <sheetName val="CTy_TNHH_Bao_Ve_4"/>
      <sheetName val="Cty_TNHH_An_Lac_Vien_QN4"/>
      <sheetName val="20_84"/>
      <sheetName val="Ky_BH4"/>
      <sheetName val="IDEVCO_HA_NOI4"/>
      <sheetName val="Ngan_Son4"/>
      <sheetName val="Nha_May_Kinh4"/>
      <sheetName val="TH_PXCBT4"/>
      <sheetName val="Tong_Cty_An_Lac_Vien4"/>
      <sheetName val="Thuong_Mai4"/>
      <sheetName val="Khoi_Van_Phong4"/>
      <sheetName val="CTy_CP_Xay_dung4"/>
      <sheetName val="KD_Ve_Cua_Suot4"/>
      <sheetName val="DS_HA_LONG4"/>
      <sheetName val="Gia_vat_tu4"/>
      <sheetName val="DG_Nen4"/>
      <sheetName val="THOP_XL4"/>
      <sheetName val="B2_36"/>
      <sheetName val="CL_XD6"/>
      <sheetName val="CHO_TC6"/>
      <sheetName val="Tinh_(m2)6"/>
      <sheetName val="ESTI_5"/>
      <sheetName val="DO_AM_DT6"/>
      <sheetName val="dtct_cong5"/>
      <sheetName val="Tro_giup5"/>
      <sheetName val="XL4Test5_(2)5"/>
      <sheetName val="XL4Test5_(3)5"/>
      <sheetName val="XL4Test5_(4)5"/>
      <sheetName val="XL4Test5_(5)5"/>
      <sheetName val="DG_6"/>
      <sheetName val="BC_nhanh5"/>
      <sheetName val="Tong_hop5"/>
      <sheetName val="BC_TCTy5"/>
      <sheetName val="BC_GD_5"/>
      <sheetName val="BC_ngay5"/>
      <sheetName val="SL_va_do_am5"/>
      <sheetName val="Da_voi5"/>
      <sheetName val="Da_set5"/>
      <sheetName val="Lo_nung5"/>
      <sheetName val="Nghien_lieu5"/>
      <sheetName val="Nghien_xi5"/>
      <sheetName val="Nghien_than5"/>
      <sheetName val="BC_P_KH5"/>
      <sheetName val="DS_Nam_VP5"/>
      <sheetName val="Tong_Hop_thang5"/>
      <sheetName val="DANH_SACH_CAN_BO_TAP_DOAN5"/>
      <sheetName val="Lam_Vien5"/>
      <sheetName val="so_da5"/>
      <sheetName val="PXCBT_CHUA_DONG_BH5"/>
      <sheetName val="DS_Nu_VP5"/>
      <sheetName val="CTy_CPTM_DV_CL5"/>
      <sheetName val="cua_suot5"/>
      <sheetName val="CTY_DTPT_ha_tang_5"/>
      <sheetName val="Chi_nhanh5"/>
      <sheetName val="CTy_TNHH_Bao_Ve_5"/>
      <sheetName val="Cty_TNHH_An_Lac_Vien_QN5"/>
      <sheetName val="20_85"/>
      <sheetName val="Ky_BH5"/>
      <sheetName val="IDEVCO_HA_NOI5"/>
      <sheetName val="Ngan_Son5"/>
      <sheetName val="Nha_May_Kinh5"/>
      <sheetName val="TH_PXCBT5"/>
      <sheetName val="Tong_Cty_An_Lac_Vien5"/>
      <sheetName val="Thuong_Mai5"/>
      <sheetName val="Khoi_Van_Phong5"/>
      <sheetName val="CTy_CP_Xay_dung5"/>
      <sheetName val="KD_Ve_Cua_Suot5"/>
      <sheetName val="DS_HA_LONG5"/>
      <sheetName val="Gia_vat_tu5"/>
      <sheetName val="DG_Nen5"/>
      <sheetName val="THOP_XL5"/>
      <sheetName val="B2_37"/>
      <sheetName val="CL_XD7"/>
      <sheetName val="CHO_TC7"/>
      <sheetName val="Tinh_(m2)7"/>
      <sheetName val="ESTI_6"/>
      <sheetName val="DO_AM_DT7"/>
      <sheetName val="dtct_cong6"/>
      <sheetName val="Tro_giup6"/>
      <sheetName val="XL4Test5_(2)6"/>
      <sheetName val="XL4Test5_(3)6"/>
      <sheetName val="XL4Test5_(4)6"/>
      <sheetName val="XL4Test5_(5)6"/>
      <sheetName val="DG_7"/>
      <sheetName val="BC_nhanh6"/>
      <sheetName val="Tong_hop6"/>
      <sheetName val="BC_TCTy6"/>
      <sheetName val="BC_GD_6"/>
      <sheetName val="BC_ngay6"/>
      <sheetName val="SL_va_do_am6"/>
      <sheetName val="Da_voi6"/>
      <sheetName val="Da_set6"/>
      <sheetName val="Lo_nung6"/>
      <sheetName val="Nghien_lieu6"/>
      <sheetName val="Nghien_xi6"/>
      <sheetName val="Nghien_than6"/>
      <sheetName val="BC_P_KH6"/>
      <sheetName val="DS_Nam_VP6"/>
      <sheetName val="Tong_Hop_thang6"/>
      <sheetName val="DANH_SACH_CAN_BO_TAP_DOAN6"/>
      <sheetName val="Lam_Vien6"/>
      <sheetName val="so_da6"/>
      <sheetName val="PXCBT_CHUA_DONG_BH6"/>
      <sheetName val="DS_Nu_VP6"/>
      <sheetName val="CTy_CPTM_DV_CL6"/>
      <sheetName val="cua_suot6"/>
      <sheetName val="CTY_DTPT_ha_tang_6"/>
      <sheetName val="Chi_nhanh6"/>
      <sheetName val="CTy_TNHH_Bao_Ve_6"/>
      <sheetName val="Cty_TNHH_An_Lac_Vien_QN6"/>
      <sheetName val="20_86"/>
      <sheetName val="Ky_BH6"/>
      <sheetName val="IDEVCO_HA_NOI6"/>
      <sheetName val="Ngan_Son6"/>
      <sheetName val="Nha_May_Kinh6"/>
      <sheetName val="TH_PXCBT6"/>
      <sheetName val="Tong_Cty_An_Lac_Vien6"/>
      <sheetName val="Thuong_Mai6"/>
      <sheetName val="Khoi_Van_Phong6"/>
      <sheetName val="CTy_CP_Xay_dung6"/>
      <sheetName val="KD_Ve_Cua_Suot6"/>
      <sheetName val="DS_HA_LONG6"/>
      <sheetName val="Gia_vat_tu6"/>
      <sheetName val="DG_Nen6"/>
      <sheetName val="THOP_XL6"/>
      <sheetName val="B2_38"/>
      <sheetName val="CL_XD8"/>
      <sheetName val="CHO_TC8"/>
      <sheetName val="Tinh_(m2)8"/>
      <sheetName val="ESTI_7"/>
      <sheetName val="DO_AM_DT8"/>
      <sheetName val="dtct_cong7"/>
      <sheetName val="Tro_giup7"/>
      <sheetName val="XL4Test5_(2)7"/>
      <sheetName val="XL4Test5_(3)7"/>
      <sheetName val="XL4Test5_(4)7"/>
      <sheetName val="StartUp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Congty"/>
      <sheetName val="VPPN"/>
      <sheetName val="XN74"/>
      <sheetName val="XN54"/>
      <sheetName val="XN33"/>
      <sheetName val="NK96"/>
      <sheetName val="XL4Test5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Chart1"/>
      <sheetName val="Phantich"/>
      <sheetName val="Toan_DA"/>
      <sheetName val="2004"/>
      <sheetName val="2005"/>
      <sheetName val="Ph-Thu"/>
      <sheetName val="Ph-Thu (2)"/>
      <sheetName val="PC (2)"/>
      <sheetName val="Chart2"/>
      <sheetName val="PC (3)"/>
      <sheetName val="5 nam (tach)"/>
      <sheetName val="5 nam (tach) (2)"/>
      <sheetName val="KH 2003"/>
      <sheetName val="Bang lu哜ng CB"/>
      <sheetName val="tong hop"/>
      <sheetName val="phan tich DG"/>
      <sheetName val="gia vat lieu"/>
      <sheetName val="gia xe may"/>
      <sheetName val="gia nhan cong"/>
      <sheetName val="504"/>
      <sheetName val="807"/>
      <sheetName val="809"/>
      <sheetName val="801"/>
      <sheetName val="10-3"/>
      <sheetName val="CAVICO"/>
      <sheetName val="SD7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OI LUONG"/>
      <sheetName val="ton tam"/>
      <sheetName val="Thep hinh"/>
      <sheetName val="p-in"/>
      <sheetName val="BL01"/>
      <sheetName val="BL02"/>
      <sheetName val="BL03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  <sheetName val="Danh muc ho so luu tru 2002(13)"/>
      <sheetName val="ke SCL (6)"/>
      <sheetName val="ke DTXDCB (7)"/>
      <sheetName val="MTSan (8)"/>
      <sheetName val="Thue 0 ktru "/>
      <sheetName val="Thue 0 ktru  -05 "/>
      <sheetName val="CPhi 50 nam "/>
      <sheetName val="Tra goc vay MTruong "/>
      <sheetName val="ke DC Than (7)"/>
      <sheetName val="kectu  go "/>
      <sheetName val="Hon gai "/>
      <sheetName val="Huong bien "/>
      <sheetName val="NM Sua "/>
      <sheetName val="L Thuc "/>
      <sheetName val="San gat "/>
      <sheetName val="H Chat mo "/>
      <sheetName val="Xang dau "/>
      <sheetName val="Hai Yen"/>
      <sheetName val="cang le "/>
      <sheetName val="HTan"/>
      <sheetName val="phieuchi (5)"/>
      <sheetName val="phieuchi CD(6)"/>
      <sheetName val="phieuThuCD (7)"/>
      <sheetName val="Biat1 (8)"/>
      <sheetName val="Biat1 (10)"/>
      <sheetName val="Biat1 (9)"/>
      <sheetName val="keno (2)"/>
      <sheetName val="UOC CP 2004 "/>
      <sheetName val="00000001"/>
      <sheetName val="DSKH HN"/>
      <sheetName val="NKY "/>
      <sheetName val="DS-TT"/>
      <sheetName val=" HN NHAP"/>
      <sheetName val="KHO HN"/>
      <sheetName val="CNO 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ng40_x0016_-410"/>
      <sheetName val="[heet30"/>
      <sheetName val=""/>
      <sheetName val="K255 SBasa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gia vat mieu"/>
      <sheetName val="DTCT"/>
      <sheetName val="PTVT"/>
      <sheetName val="THDT"/>
      <sheetName val="THVT"/>
      <sheetName val="THGT"/>
      <sheetName val="Shaet28"/>
      <sheetName val="Phan dap J9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9"/>
      <sheetName val="T2"/>
      <sheetName val="T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tuong"/>
      <sheetName val="Kc giavonQ1.05"/>
      <sheetName val="_x0012_2-9"/>
      <sheetName val="Ma 787"/>
      <sheetName val="Tuan 1"/>
      <sheetName val="Tuan 2"/>
      <sheetName val="Tuan 3"/>
      <sheetName val="Tuan 4"/>
      <sheetName val="PANEL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nuoc"/>
      <sheetName val="Dot - 2"/>
      <sheetName val="Dot 1"/>
      <sheetName val="PDV+XE"/>
      <sheetName val="ct6- 1"/>
      <sheetName val="ct6-2"/>
      <sheetName val="ct2 - 1"/>
      <sheetName val="ct2-2"/>
      <sheetName val=" ct16"/>
      <sheetName val="bc xe tth"/>
      <sheetName val="soke toan cno"/>
      <sheetName val="bccno"/>
      <sheetName val="bang thong ke"/>
      <sheetName val="bcdv"/>
      <sheetName val="bcchi tiet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She%t35"/>
      <sheetName val="kh Òv-10"/>
      <sheetName val="k`28-10"/>
      <sheetName val="mau 1"/>
      <sheetName val="mau 10"/>
      <sheetName val="mau 2"/>
      <sheetName val="mau 3"/>
      <sheetName val="mau 4"/>
      <sheetName val="Tai san luu dong"/>
      <sheetName val="Boiduongkiemke"/>
      <sheetName val="Tonghopgiatri"/>
      <sheetName val="Kiemke30-6"/>
      <sheetName val="Gia_GC_Satthep"/>
      <sheetName val="PANEL ?????"/>
      <sheetName val="NKNVLIEUBSUN_x0003_"/>
      <sheetName val="QT thue _x0012_001"/>
      <sheetName val="P_x0000_bo CPC 2001"/>
      <sheetName val="Hoan t_x0008_anh"/>
      <sheetName val="K_x0008_oach"/>
      <sheetName val="_x000b_H T8"/>
      <sheetName val="_x0014_11"/>
      <sheetName val="Kh 1_x0012_"/>
      <sheetName val="ht 2_x0010_-10"/>
      <sheetName val="KH15_x000d_12"/>
      <sheetName val="Ht_x0000_15-12"/>
      <sheetName val="kh24-_x0011_1"/>
      <sheetName val="kh _x0011_7-11"/>
      <sheetName val="_x0010_6-10"/>
      <sheetName val="_x0012_9-9"/>
      <sheetName val="H_x0014_29"/>
      <sheetName val="K2_x0014_9 K98"/>
      <sheetName val="K252 K_x0019_8"/>
      <sheetName val="K253 Subba_x0013_e"/>
      <sheetName val="K25_x0019_"/>
      <sheetName val="K_x0012_60 Subbase"/>
      <sheetName val="K2_x0016_1 Base"/>
      <sheetName val="Theo doi R_x0001_nh"/>
      <sheetName val="Ra_x000e_h 1"/>
      <sheetName val="116_x000d_128-cav_x0009_co"/>
      <sheetName val="TTKL_x000d_ TAM BAN 408"/>
      <sheetName val="Sheet_x0012_9"/>
      <sheetName val="Sheetး6"/>
      <sheetName val="NEW-PAN၅L"/>
      <sheetName val="[PANEL.XLSၝXL4Test5"/>
      <sheetName val="SŨeet3"/>
      <sheetName val="KHTV _x0003__x0000_-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/>
      <sheetData sheetId="778"/>
      <sheetData sheetId="779" refreshError="1"/>
      <sheetData sheetId="780" refreshError="1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C47-456"/>
      <sheetName val="C46"/>
      <sheetName val="C47-PII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THCP"/>
      <sheetName val="BQT"/>
      <sheetName val="RG"/>
      <sheetName val="BCVT"/>
      <sheetName val="BKHD"/>
      <sheetName val="DTCT"/>
      <sheetName val="d䁧"/>
      <sheetName val="NEW-PANEL"/>
      <sheetName val=""/>
      <sheetName val="Chart1"/>
      <sheetName val="KL18Thang"/>
      <sheetName val="TH"/>
      <sheetName val="M200"/>
      <sheetName val="d_"/>
      <sheetName val="ch DG"/>
      <sheetName val="Shaet4"/>
      <sheetName val="Page 3"/>
      <sheetName val="tra-vat-lieu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omb"/>
      <sheetName val="Hướng dẫn"/>
      <sheetName val="Ví dụ hàm Vlookup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NEW_PANEL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 _s"/>
      <sheetName val="_@_@_@_@_@_@_@_@_@_@_@_@_@_@_@_"/>
      <sheetName val="phaɮ tich DG__㠨Ȣ__x0004_______杀Ȣ_____"/>
      <sheetName val="dongia_______x0002_____x0009___s__x0004________s_"/>
      <sheetName val="@"/>
      <sheetName val="tuong"/>
      <sheetName val="donööö"/>
      <sheetName val="_DT-TN.xlsMCT"/>
      <sheetName val="Sheet9"/>
      <sheetName val="@_@_@_@_@_@_@_@_@_@_@_@_@_@_@_@"/>
      <sheetName val="pha_ tich DG______x0004______________"/>
      <sheetName val="dongia__x0002___x0009__s__x0004___s_"/>
      <sheetName val="dongia_ 㢠ś_x0004__㋄ś"/>
      <sheetName val="ch DG____x0004________"/>
      <sheetName val="ch DG__"/>
      <sheetName val="dongia_ _s_x0004___s"/>
      <sheetName val="_DT-TN.xls_Cham cong TH 1-&gt;6"/>
      <sheetName val="@_@_@_@_@_@_@_@_@_@_@_@_@_@_@_"/>
      <sheetName val="G_x0016_L"/>
      <sheetName val="Tai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dongia_x0000__x0000__x0000__x0000__x0000__x0000__x0000__x0000__x0000__x0000__x0009__x0000_㢠ś_x0000__x0004__x0000__x0000__x0000__x0000__x0000__x0000_㋄ś_x0000_"/>
      <sheetName val="phan tich DG_x0000__x0000_㠨Ȣ_x0000__x0004__x0000__x0000__x0000__x0000__x0000__x0000_杀Ȣ_x0000__x0000__x0000__x0000__x0000_"/>
      <sheetName val="_x0000__x0000__x0000__x0000__x0000__x0000__x0000__x0000__x0000__x0009__x0000_?s_x0000__x0004__x0000__x0000__x0000__x0000__x0000__x0000_?s_x0000__x0000__x0000__x0000__x0000__x0000__x0000_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dongia_x0000_ 㢠ś_x0000__x0004__x0000_㋄ś_x0000_"/>
      <sheetName val="phan tich DG_x0000__x0000_??_x0000__x0004__x0000__x0000__x0000__x0000__x0000__x0000_??_x0000__x0000__x0000__x0000__x0000_"/>
      <sheetName val="dongia_x0000_ ?s_x0000__x0004__x0000_?s_x0000_"/>
      <sheetName val="_x0000_@_x0000_@_x0000_@_x0000_@_x0000_@_x0000_@_x0000_@_x0000_@_x0000_@_x0000_@_x0000_@_x0000_@_x0000_@_x0000_@_x0000_@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_x0009_?s"/>
      <sheetName val="Hu?ng d?n"/>
      <sheetName val="Ví d? hàm Vlookup"/>
      <sheetName val=" ?s_x0000__x0004__x0000_?s_x0000_"/>
      <sheetName val="?@?@?@?@?@?@?@?@?@?@?@?@?@?@?@?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@_x0000_@_x0000_@_x0000_@_x0000_@_x0000_@_x0000_@_x0000_@_x0000_@_x0000_@_x0000_@_x0000_@_x0000_@_x0000_@_x0000_@_x0000_@"/>
      <sheetName val="_x0000__x0000__x0000__x0000__x0000__x0000__x0000__x0000__x0000__x0009__x0000_??_x0000__x0004__x0000__x0000__x0000__x0000__x0000__x0000_??_x0000__x0000__x0000__x0000__x0000__x0000__x0000__x0000_"/>
      <sheetName val="[DT-TN.xlsMCT"/>
      <sheetName val="@?@?@?@?@?@?@?@?@?@?@?@?@?@?@?@"/>
      <sheetName val="pha? tich DG?????_x0004_?????????????"/>
      <sheetName val="dongia?_x0002_?_x0009_?s?_x0004_??s?"/>
      <sheetName val="dongia? 㢠ś_x0004_?㋄ś"/>
      <sheetName val="ch DG???_x0004_???????"/>
      <sheetName val="dongia? ?s_x0004_??s"/>
      <sheetName val="[DT-TN.xls_Cham cong TH 1-&gt;6"/>
      <sheetName val="dongia_x0000_ ??_x0000__x0004__x0000_??_x0000_"/>
      <sheetName val="Tai_x0000_kh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dongia?????????? ?㢠ś?_x0004_??????㋄ś?"/>
      <sheetName val="????????? ??s?_x0004_???????s????????"/>
      <sheetName val="dongia?????????? ??s?_x0004_???????s?"/>
      <sheetName val=" ?s?_x0004_??s?"/>
      <sheetName val=" ?s"/>
      <sheetName val="dongia_x0000__x0002__x0000_ ?s_x0000__x0004__x0000_?s_x0000_"/>
      <sheetName val="dongia??????_x0002_??? ??s?_x0004_???????s?"/>
      <sheetName val=" ??_x0000__x0004__x0000_??_x0000_"/>
      <sheetName val="Loading"/>
      <sheetName val="Check C"/>
      <sheetName val="?????????_x0009_????_x0004_????????????????"/>
      <sheetName val="ctTBA"/>
      <sheetName val="Gia"/>
      <sheetName val="dongia? ???_x0004_????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pha? tich DG__??__x0004_______??_____"/>
      <sheetName val="tong ho`"/>
      <sheetName val="dongia_x0000_̃̃̃̃̃̃̃̃̃̃̃̃̃̃̃̃̃̃̃̃̃̃̃̃"/>
      <sheetName val="Tai?khoan"/>
      <sheetName val="dongia?_x0002_? ?s?_x0004_??s?"/>
      <sheetName val=" ???_x0004_????"/>
      <sheetName val="@?@?@?@?@?@?@?@?@?@?@?@?@?@?@?"/>
      <sheetName val="Book 1 Summary"/>
      <sheetName val="XXXPXXX0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 __"/>
      <sheetName val="dongia__x0002__ _s__x0004___s_"/>
      <sheetName val="????????? ????_x0004_????????????????"/>
      <sheetName val="Tra_bang"/>
      <sheetName val="Hý_ng d_n"/>
      <sheetName val="__________x0009______x0004_________________"/>
      <sheetName val="dongia__x0009_____x0004_____"/>
      <sheetName val="dongia___________x0009______x0004__________"/>
      <sheetName val="dongia__x0009____x0004____"/>
      <sheetName val="dongia_ ____x0004_____"/>
      <sheetName val="dongia_ ?s_x0004__?s"/>
      <sheetName val="dongia_?s?s"/>
      <sheetName val="dongia ?s?s"/>
      <sheetName val="KLt lan3"/>
      <sheetName val="DT-XL"/>
      <sheetName val="GIAVNX"/>
      <sheetName val="HESO"/>
      <sheetName val="dongia?̃̃̃̃̃̃̃̃̃̃̃̃̃̃̃̃̃̃̃̃̃̃̃̃"/>
      <sheetName val="Page_3"/>
      <sheetName val=" ?s?s"/>
      <sheetName val="RE"/>
      <sheetName val="BCTC"/>
      <sheetName val="dtct cau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#REF!"/>
      <sheetName val="dongia__________ _㢠ś__x005f_x0004____"/>
      <sheetName val="dongia_ 㢠ś__x005f_x0004__㋄ś_"/>
      <sheetName val="dongia_ 㢠ś_x005f_x0004__㋄ś"/>
      <sheetName val="phan tich DG__㠨Ȣ__x005f_x0004_______杀"/>
      <sheetName val="~~~~~~~~~~~~~~~~~~~~~~~~~~~~~~~"/>
      <sheetName val="dongia_x0000_~~~~~~~~~~~~~~~~~~~~~~~_x0000_"/>
      <sheetName val="dongia_x0000_~~~~~~~~~~~~~~~~~~~~~~~~"/>
      <sheetName val="Ke toan thuk hien cong trinh"/>
      <sheetName val="dongia__________ _?s__x0004_______?s_"/>
      <sheetName val="Chenh lech vct tu"/>
      <sheetName val=" ____x0004_____"/>
      <sheetName val="_________ _____x0004_________________"/>
      <sheetName val="dongia ____"/>
      <sheetName val="dongia_____"/>
      <sheetName val="XF33"/>
      <sheetName val="XL4Dest5"/>
      <sheetName val="DT-TN"/>
      <sheetName val="dongia_x0000_ 㢠ś_x0000__x0004__x0000_㏄ś_x0000_"/>
      <sheetName val="CP)TV-CAU"/>
      <sheetName val="IBASE"/>
      <sheetName val="DI-ESTI"/>
      <sheetName val="dongia_x0000_~~~~~~~~~~~~~~~~~~~~~~~ý"/>
      <sheetName val="dongia_x0000_~~~~~~~~~~~~~~~~~~~~~~~_x0005_"/>
      <sheetName val="phan_tich_DG______"/>
      <sheetName val="dongia__s_s"/>
      <sheetName val="dongia _s_s"/>
      <sheetName val=" _s_s"/>
      <sheetName val=" ??"/>
      <sheetName val="dongia?????????? ????_x0004_?????????"/>
      <sheetName val="dongia? ??_x0004_???"/>
      <sheetName val="dongia__________ _____x0004__________"/>
      <sheetName val="dongia_ ___x0004____"/>
      <sheetName val="Gia "/>
      <sheetName val="dongia___________x0009__??__x0004_______??_"/>
      <sheetName val="dongia__x0009_??__x0004__??_"/>
      <sheetName val="dongia__x0009_??_x0004__??"/>
      <sheetName val="dongia_ ??__x0004__??_"/>
      <sheetName val="dongia_ ??_x0004__??"/>
      <sheetName val="phan_tich_DG㠨Ȣ杀Ȣ"/>
      <sheetName val="TH-Dien"/>
      <sheetName val="PEDESB"/>
      <sheetName val="dongia 㢠ś"/>
      <sheetName val="dongia?????????? ?㢠ś?_x0004_??t_x0000_Ԁ_x0000_退軆棤"/>
      <sheetName val="_x0009_???_x0004_????"/>
      <sheetName val="dongia? 㢠ś?_x0004_?㏄ś?"/>
      <sheetName val="Thuc thanh"/>
      <sheetName val="dongia__________ _??__x0004_______??_"/>
      <sheetName val="٬ongia_x0000__x0000__x0000__x0000__x0000__x0000__x0000__x0000__x0000__x0000__x0009__x0000_㢠ś_x0000__x0004__x0000__x0000__x0000__x0000__x0000__x0000_㋄ś_x0000_"/>
      <sheetName val="TH_x0000_GCT"/>
      <sheetName val="Tong h_x000b_p vat tu"/>
      <sheetName val="Du th!u"/>
      <sheetName val="KKKKKKKK"/>
      <sheetName val="ÞÞÞÞÞÞÞÞÞÞÞÞÞÞÞÞÞÞÞÞÞÞÞÞÞÞÞÞÞÞÞ"/>
      <sheetName val="x2_x0000__x000b_§Êt sÐt dÎo_x000a_Nhùa ®­êngo_x0000__x0000__x0000__x0000_"/>
      <sheetName val="gia vt,nc,may"/>
      <sheetName val="_x0001_p"/>
      <sheetName val="TK NO 1q1"/>
      <sheetName val="dongia?~~~~~~~~~~~~~~~~~~~~~~~~"/>
      <sheetName val="phan tich DG????_x0004_???????"/>
      <sheetName val="dongia ?s?_x0004_??s?"/>
      <sheetName val="phan tich DG_??__x0004__??_??_"/>
      <sheetName val="phan tich DG_??__x0004__??_"/>
      <sheetName val="dongia ?s__x0004__?s_"/>
      <sheetName val="dongia_~~~~~~~~~~~~~~~~~~~~~~~~"/>
      <sheetName val="phan_tich_DG????"/>
      <sheetName val="DG "/>
      <sheetName val="dongia________________________2"/>
      <sheetName val="phan_tich_DG__________________2"/>
      <sheetName val="______________________________2"/>
      <sheetName val="dongia________________________3"/>
      <sheetName val="dongia__________ _㢠ś__x0004____"/>
      <sheetName val="phan tich DG__㠨Ȣ__x0004_______杀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/>
      <sheetData sheetId="486" refreshError="1"/>
      <sheetData sheetId="48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-(Viet)"/>
      <sheetName val="Gia-TH(Viet)"/>
      <sheetName val="Cong tac chuan bi"/>
      <sheetName val="Sheet1"/>
      <sheetName val="DG-Don vi"/>
      <sheetName val="Dau-noi"/>
      <sheetName val="Thi nghiem"/>
      <sheetName val="VC-vtu "/>
      <sheetName val="Gia-vt(A)"/>
      <sheetName val="Bo-xung TH"/>
      <sheetName val="Bo-xung.ct"/>
      <sheetName val="PTH"/>
      <sheetName val="XL4Poppy"/>
      <sheetName val="DG_Don vi"/>
      <sheetName val="BK04"/>
      <sheetName val="TT35"/>
      <sheetName val="GIA VAT LIEU"/>
      <sheetName val="Gia vat tu"/>
      <sheetName val="PhÇnCK"/>
      <sheetName val="OPERATING HEAD"/>
      <sheetName val="dtxl"/>
      <sheetName val="NEW-PANEL"/>
      <sheetName val="GVL"/>
      <sheetName val="nhan cong"/>
      <sheetName val="Quantity"/>
      <sheetName val="KL-CONG"/>
      <sheetName val="TTTram"/>
      <sheetName val="TH-Dien"/>
      <sheetName val="VT,NC,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PV"/>
      <sheetName val="DGCM"/>
      <sheetName val="TL-I"/>
      <sheetName val="chitiet"/>
      <sheetName val="THG"/>
      <sheetName val="kl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DC1605"/>
      <sheetName val="DcnamTV"/>
      <sheetName val="ppnamdaibieu"/>
      <sheetName val="TyleAdreyanop"/>
      <sheetName val="ppAdreyanop"/>
      <sheetName val="ketqua"/>
      <sheetName val="maxminth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chi tiet huïng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။H 12-1"/>
      <sheetName val="luong 2"/>
      <sheetName val="luong3"/>
      <sheetName val="luong4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MTO REV_2_ARMOR_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[99Q3299(REV.1).xls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WEATHER P_x0003__x0000_OF LTG. &amp; ROD LTG."/>
      <sheetName val="Hoan ã,anh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gia nhan cong_x0000__x0000__x0000__x0000__x0000__x0000__x0000__x0000__x0000__x0000__x0000__x0000_傰_x0000__x0004__x0000__x0000_"/>
      <sheetName val="RUILDING ELE."/>
      <sheetName val="DT"/>
      <sheetName val="CP"/>
      <sheetName val="BCT6"/>
      <sheetName val="DTCT"/>
      <sheetName val="PTVT"/>
      <sheetName val="THDT"/>
      <sheetName val="THVT"/>
      <sheetName val="THGT"/>
      <sheetName val="T9"/>
      <sheetName val="T6"/>
      <sheetName val="T3"/>
      <sheetName val="T2"/>
      <sheetName val="T1"/>
      <sheetName val="T5"/>
      <sheetName val="Chart1"/>
      <sheetName val="gaa nhan cong"/>
      <sheetName val="ᄀ_x0000_䅀ᄀ_x0000_䅀ᄀ_x0000_䅀ᄀ_x0000_䅀ᄀ_x0000_䅀_x0000_䅀ᘀŀ_x0000_䅀ᘀŀ_x0000_䅀ᘀŀ_x0000_䅀ᘀŀ"/>
      <sheetName val="cat n!m dan (4)"/>
      <sheetName val="Sheet!4"/>
      <sheetName val="Duong cong vu hci (9;) (2)"/>
      <sheetName val="20000000_x0000__x0000__x0000__x0000__x0000__x0000__x0000__x0000__x0000__x0000__x0000_♸Ģ_x0000__x0004__x0000__x0000__x0000__x0000__x0000__x0000_怨Ģ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"/>
      <sheetName val="Duong cong vၵ hcm (7)"/>
      <sheetName val="MTO REV..............nRE)"/>
      <sheetName val="NC"/>
      <sheetName val="dgnc1"/>
      <sheetName val="Gia VL den chan CT"/>
      <sheetName val="VL"/>
      <sheetName val="Khoi_Luong"/>
      <sheetName val="Don_Gia"/>
      <sheetName val="TB"/>
      <sheetName val="NEW-PANEL"/>
      <sheetName val="SUM=BQ-REV.2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ᄀ"/>
      <sheetName val="D"/>
      <sheetName val="BT-Vua"/>
      <sheetName val="PHU LUC"/>
      <sheetName val="thong bao"/>
      <sheetName val="CP2006"/>
      <sheetName val="???_x0000_???_x0000_???_x0000_???_x0000_???_x0000_???_x0000_???_x0000_???"/>
      <sheetName val="?H 12-1"/>
      <sheetName val="LTO REV.2(ARMOR)"/>
      <sheetName val="km345*661-km345+000"/>
      <sheetName val="TCB2km27,28 (R)"/>
      <sheetName val="ꁧ"/>
      <sheetName val="duyet gia"/>
      <sheetName val="so do"/>
      <sheetName val="BCD"/>
      <sheetName val="Nhat ky so cai"/>
      <sheetName val="BCCPSXthang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chiet tinhçan cuon"/>
      <sheetName val="nuoc"/>
      <sheetName val="cph2"/>
      <sheetName val="cp2"/>
      <sheetName val="MTO REV.0"/>
      <sheetName val="cph1"/>
      <sheetName val="giaoto"/>
      <sheetName val="Du tru VT"/>
      <sheetName val="cp5"/>
      <sheetName val="gia3"/>
      <sheetName val="gia2 (3)"/>
      <sheetName val="gia2 (2)"/>
      <sheetName val="sth­"/>
      <sheetName val="cp6"/>
      <sheetName val="XDgia"/>
      <sheetName val="S.nh."/>
      <sheetName val="Snhu"/>
      <sheetName val="Denghigia"/>
      <sheetName val="Sncs"/>
      <sheetName val="noithat1"/>
      <sheetName val="noi that"/>
      <sheetName val="sonnhu"/>
      <sheetName val="ngoaithat"/>
      <sheetName val="tonghoptyle"/>
      <sheetName val="s¬n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 refreshError="1"/>
      <sheetData sheetId="602"/>
      <sheetData sheetId="603"/>
      <sheetData sheetId="604" refreshError="1"/>
      <sheetData sheetId="605" refreshError="1"/>
      <sheetData sheetId="606"/>
      <sheetData sheetId="607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TOAN"/>
      <sheetName val="TO HAI"/>
      <sheetName val="Co Khi "/>
      <sheetName val="Sheet5"/>
      <sheetName val="Sheet2"/>
      <sheetName val="Sheet4"/>
      <sheetName val="QTGT"/>
      <sheetName val="Tbo+Ckhi  "/>
      <sheetName val="BKE HD"/>
      <sheetName val="XL4Poppy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H"/>
      <sheetName val="Sheet9"/>
      <sheetName val="Sheet10"/>
      <sheetName val="Sheet5"/>
      <sheetName val="Sheet7"/>
      <sheetName val="Sheet8"/>
      <sheetName val="Sheet6"/>
      <sheetName val="Sheet4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DB"/>
      <sheetName val="XXXXXXXX"/>
      <sheetName val="Thep be"/>
      <sheetName val="Thep than"/>
      <sheetName val="Thep xa mu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Tong hop"/>
      <sheetName val="XXXXXXX0"/>
      <sheetName val="Song trai"/>
      <sheetName val="Dinh+ha nha"/>
      <sheetName val="PTLK"/>
      <sheetName val="NG k"/>
      <sheetName val="THcong"/>
      <sheetName val="BHXH"/>
      <sheetName val="BHXH12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km248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10000000"/>
      <sheetName val="2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onghop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b1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XXXXXX_xda24_X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[IBASE2.XLSѝTNHNoi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BangTH"/>
      <sheetName val="Xaylap "/>
      <sheetName val="Nhan cong"/>
      <sheetName val="Thietbi"/>
      <sheetName val="Diengiai"/>
      <sheetName val="Vanchuyen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 du toan "/>
      <sheetName val="Du toan "/>
      <sheetName val="C.Tinh"/>
      <sheetName val="TK_cap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phan tich DG"/>
      <sheetName val="gia vat lieu"/>
      <sheetName val="gia xe may"/>
      <sheetName val="gia nhan cong"/>
      <sheetName val="Thau"/>
      <sheetName val="CT-BT"/>
      <sheetName val="Xa"/>
      <sheetName val="Trich Ngang"/>
      <sheetName val="Danh sach Rieng"/>
      <sheetName val="Dia Diem Thuc Tap"/>
      <sheetName val="De Tai Thuc Tap"/>
      <sheetName val="HHVt 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.K H.T.T5"/>
      <sheetName val="T.K T7"/>
      <sheetName val="TK T6"/>
      <sheetName val="T.K T5"/>
      <sheetName val="Bang thong ke hang ton"/>
      <sheetName val="thong ke "/>
      <sheetName val="T.KT04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Co~g hop 1,5x1,5"/>
      <sheetName val="Sheed5"/>
      <sheetName val="CamPha"/>
      <sheetName val="MongCai"/>
      <sheetName val="30000000"/>
      <sheetName val="40000000"/>
      <sheetName val="50000000"/>
      <sheetName val="60000000"/>
      <sheetName val="70000000"/>
      <sheetName val="TL"/>
      <sheetName val="CT"/>
      <sheetName val="GK"/>
      <sheetName val="CB"/>
      <sheetName val="VP"/>
      <sheetName val="Km274-Km274"/>
      <sheetName val="Km27'-Km278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CV di trong  dong"/>
      <sheetName val="BC§ 2001"/>
      <sheetName val="BBC§ 2002"/>
      <sheetName val="TSC§ 2001"/>
      <sheetName val="TSc® 2002"/>
      <sheetName val="cn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 KQTH quy hoach 135"/>
      <sheetName val="Bao cao KQTH quy hoach 135"/>
      <sheetName val="HD1"/>
      <sheetName val="HD4"/>
      <sheetName val="HD3"/>
      <sheetName val="HD5"/>
      <sheetName val="HD7"/>
      <sheetName val="HD6"/>
      <sheetName val="HD2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CT 03"/>
      <sheetName val="TH 03"/>
      <sheetName val="Heso 3-2004 (3)"/>
      <sheetName val="Luong (2)"/>
      <sheetName val="heso T3"/>
      <sheetName val="Km282-Km_x0003__x0000_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TH_BQ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_IBASE2.XLSѝTNHNoi"/>
      <sheetName val="KHVô XL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Nhap lieu"/>
      <sheetName val="PGT"/>
      <sheetName val="Tien dien"/>
      <sheetName val="Thue GTGT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Km282-Km_x0003_"/>
      <sheetName val="chitimc"/>
      <sheetName val="thang 2-2007"/>
      <sheetName val="50% cong qua"/>
      <sheetName val=".tuanM"/>
      <sheetName val="Dinh_ha nha"/>
      <sheetName val="[IBASE2.XLS}BHXH"/>
      <sheetName val="Luu goc"/>
      <sheetName val="km22+93.86-km22+121.86"/>
      <sheetName val="Chart䀀"/>
      <sheetName val="THQI"/>
      <sheetName val="T6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 refreshError="1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/>
      <sheetData sheetId="711"/>
      <sheetData sheetId="712" refreshError="1"/>
      <sheetData sheetId="713" refreshError="1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 refreshError="1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/>
      <sheetData sheetId="79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"/>
      <sheetName val="giagoc"/>
      <sheetName val="tra-vat-lieu"/>
      <sheetName val="CVC"/>
      <sheetName val="ptdg "/>
      <sheetName val="Duong-tk"/>
      <sheetName val="THd-tk"/>
      <sheetName val="Duong-tc"/>
      <sheetName val="ptke"/>
      <sheetName val="tonghop-tk"/>
      <sheetName val="Sheet1"/>
      <sheetName val="dtke-tc"/>
      <sheetName val="TH-tc"/>
      <sheetName val="THop-TC"/>
      <sheetName val="XL4Poppy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XN79"/>
      <sheetName val="CTMT"/>
      <sheetName val="DATA"/>
      <sheetName val="IBASE"/>
      <sheetName val="chi tiet z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E9" t="str">
            <v>V÷a bª t«ng M150 ®¸ 4x6</v>
          </cell>
          <cell r="F9" t="str">
            <v>m3</v>
          </cell>
          <cell r="H9" t="str">
            <v/>
          </cell>
        </row>
        <row r="10">
          <cell r="E10" t="str">
            <v>a - VËt liÖu :</v>
          </cell>
          <cell r="I10">
            <v>334497.38052619045</v>
          </cell>
        </row>
        <row r="11">
          <cell r="E11" t="str">
            <v>Xim¨ng PC-300</v>
          </cell>
          <cell r="F11" t="str">
            <v>kg</v>
          </cell>
          <cell r="G11">
            <v>250</v>
          </cell>
          <cell r="H11">
            <v>837.51123809523801</v>
          </cell>
          <cell r="I11">
            <v>209377.8095238095</v>
          </cell>
        </row>
        <row r="12">
          <cell r="E12" t="str">
            <v>C¸t vµng</v>
          </cell>
          <cell r="F12" t="str">
            <v>m3</v>
          </cell>
          <cell r="G12">
            <v>0.499</v>
          </cell>
          <cell r="H12">
            <v>86414.866666666654</v>
          </cell>
          <cell r="I12">
            <v>43121.018466666661</v>
          </cell>
        </row>
        <row r="13">
          <cell r="E13" t="str">
            <v>§¸ d¨m 4x6</v>
          </cell>
          <cell r="F13" t="str">
            <v>m3</v>
          </cell>
          <cell r="G13">
            <v>0.89500000000000002</v>
          </cell>
          <cell r="H13">
            <v>90881.064285714267</v>
          </cell>
          <cell r="I13">
            <v>81338.552535714276</v>
          </cell>
        </row>
        <row r="14">
          <cell r="E14" t="str">
            <v>N­íc</v>
          </cell>
          <cell r="F14" t="str">
            <v>LÝt</v>
          </cell>
          <cell r="G14">
            <v>165</v>
          </cell>
          <cell r="H14">
            <v>4</v>
          </cell>
          <cell r="I14">
            <v>660</v>
          </cell>
        </row>
        <row r="15">
          <cell r="E15" t="str">
            <v>V÷a bª t«ng M100 ®¸ 4x6</v>
          </cell>
          <cell r="F15" t="str">
            <v>m3</v>
          </cell>
          <cell r="H15" t="str">
            <v/>
          </cell>
        </row>
        <row r="16">
          <cell r="E16" t="str">
            <v>a - VËt liÖu :</v>
          </cell>
          <cell r="I16">
            <v>291175.65006428573</v>
          </cell>
        </row>
        <row r="17">
          <cell r="E17" t="str">
            <v>Xim¨ng PC-300</v>
          </cell>
          <cell r="F17" t="str">
            <v>kg</v>
          </cell>
          <cell r="G17">
            <v>195</v>
          </cell>
          <cell r="H17">
            <v>837.51123809523801</v>
          </cell>
          <cell r="I17">
            <v>163314.69142857142</v>
          </cell>
        </row>
        <row r="18">
          <cell r="E18" t="str">
            <v>C¸t vµng</v>
          </cell>
          <cell r="F18" t="str">
            <v>m3</v>
          </cell>
          <cell r="G18">
            <v>0.51600000000000001</v>
          </cell>
          <cell r="H18">
            <v>86414.866666666654</v>
          </cell>
          <cell r="I18">
            <v>44590.071199999991</v>
          </cell>
        </row>
        <row r="19">
          <cell r="E19" t="str">
            <v>§¸ d¨m 4x6</v>
          </cell>
          <cell r="F19" t="str">
            <v>m3</v>
          </cell>
          <cell r="G19">
            <v>0.90900000000000003</v>
          </cell>
          <cell r="H19">
            <v>90881.064285714267</v>
          </cell>
          <cell r="I19">
            <v>82610.887435714278</v>
          </cell>
        </row>
        <row r="20">
          <cell r="E20" t="str">
            <v>N­íc</v>
          </cell>
          <cell r="F20" t="str">
            <v>LÝt</v>
          </cell>
          <cell r="G20">
            <v>165</v>
          </cell>
          <cell r="H20">
            <v>4</v>
          </cell>
          <cell r="I20">
            <v>660</v>
          </cell>
        </row>
        <row r="21">
          <cell r="E21" t="str">
            <v>V÷a bª t«ng M150 ®¸ 1x2</v>
          </cell>
          <cell r="F21" t="str">
            <v>m3</v>
          </cell>
          <cell r="H21" t="str">
            <v/>
          </cell>
          <cell r="J21">
            <v>411300.44179999991</v>
          </cell>
          <cell r="K21">
            <v>0</v>
          </cell>
          <cell r="L21">
            <v>0</v>
          </cell>
        </row>
        <row r="22">
          <cell r="E22" t="str">
            <v>a - VËt liÖu :</v>
          </cell>
          <cell r="I22">
            <v>411300.44179999991</v>
          </cell>
        </row>
        <row r="23">
          <cell r="E23" t="str">
            <v>Xim¨ng PC-300</v>
          </cell>
          <cell r="F23" t="str">
            <v>kg</v>
          </cell>
          <cell r="G23">
            <v>281</v>
          </cell>
          <cell r="H23">
            <v>837.51123809523801</v>
          </cell>
          <cell r="I23">
            <v>235340.65790476187</v>
          </cell>
          <cell r="J23">
            <v>235340.65790476187</v>
          </cell>
        </row>
        <row r="24">
          <cell r="E24" t="str">
            <v>C¸t vµng</v>
          </cell>
          <cell r="F24" t="str">
            <v>m3</v>
          </cell>
          <cell r="G24">
            <v>0.49299999999999999</v>
          </cell>
          <cell r="H24">
            <v>86414.866666666654</v>
          </cell>
          <cell r="I24">
            <v>42602.529266666657</v>
          </cell>
          <cell r="J24">
            <v>42602.529266666657</v>
          </cell>
        </row>
        <row r="25">
          <cell r="E25" t="str">
            <v>§¸ d¨m 1x2</v>
          </cell>
          <cell r="F25" t="str">
            <v>m3</v>
          </cell>
          <cell r="G25">
            <v>0.89100000000000001</v>
          </cell>
          <cell r="H25">
            <v>148840.91428571427</v>
          </cell>
          <cell r="I25">
            <v>132617.25462857142</v>
          </cell>
          <cell r="J25">
            <v>132617.25462857142</v>
          </cell>
        </row>
        <row r="26">
          <cell r="E26" t="str">
            <v>N­íc</v>
          </cell>
          <cell r="F26" t="str">
            <v>LÝt</v>
          </cell>
          <cell r="G26">
            <v>185</v>
          </cell>
          <cell r="H26">
            <v>4</v>
          </cell>
          <cell r="I26">
            <v>740</v>
          </cell>
          <cell r="J26">
            <v>740</v>
          </cell>
        </row>
        <row r="27">
          <cell r="E27" t="str">
            <v>V÷a bª t«ng M200 ®¸ 1x2</v>
          </cell>
          <cell r="F27" t="str">
            <v>m3</v>
          </cell>
          <cell r="H27" t="str">
            <v/>
          </cell>
          <cell r="J27">
            <v>458379.73863809521</v>
          </cell>
          <cell r="K27">
            <v>0</v>
          </cell>
          <cell r="L27">
            <v>0</v>
          </cell>
        </row>
        <row r="28">
          <cell r="E28" t="str">
            <v>a - VËt liÖu :</v>
          </cell>
          <cell r="I28">
            <v>458379.73863809521</v>
          </cell>
        </row>
        <row r="29">
          <cell r="E29" t="str">
            <v>Xim¨ng PC-300</v>
          </cell>
          <cell r="F29" t="str">
            <v>kg</v>
          </cell>
          <cell r="G29">
            <v>342</v>
          </cell>
          <cell r="H29">
            <v>837.51123809523801</v>
          </cell>
          <cell r="I29">
            <v>286428.84342857142</v>
          </cell>
          <cell r="J29">
            <v>286428.84342857142</v>
          </cell>
        </row>
        <row r="30">
          <cell r="E30" t="str">
            <v>C¸t vµng</v>
          </cell>
          <cell r="F30" t="str">
            <v>m3</v>
          </cell>
          <cell r="G30">
            <v>0.46899999999999997</v>
          </cell>
          <cell r="H30">
            <v>86414.866666666654</v>
          </cell>
          <cell r="I30">
            <v>40528.572466666657</v>
          </cell>
          <cell r="J30">
            <v>40528.572466666657</v>
          </cell>
        </row>
        <row r="31">
          <cell r="E31" t="str">
            <v>§¸ d¨m 1x2</v>
          </cell>
          <cell r="F31" t="str">
            <v>m3</v>
          </cell>
          <cell r="G31">
            <v>0.878</v>
          </cell>
          <cell r="H31">
            <v>148840.91428571427</v>
          </cell>
          <cell r="I31">
            <v>130682.32274285713</v>
          </cell>
          <cell r="J31">
            <v>130682.32274285713</v>
          </cell>
        </row>
        <row r="32">
          <cell r="E32" t="str">
            <v>N­íc</v>
          </cell>
          <cell r="F32" t="str">
            <v>LÝt</v>
          </cell>
          <cell r="G32">
            <v>185</v>
          </cell>
          <cell r="H32">
            <v>4</v>
          </cell>
          <cell r="I32">
            <v>740</v>
          </cell>
          <cell r="J32">
            <v>740</v>
          </cell>
        </row>
        <row r="33">
          <cell r="E33" t="str">
            <v>V÷a xi m¨ng M100</v>
          </cell>
          <cell r="F33" t="str">
            <v>m3</v>
          </cell>
          <cell r="H33" t="str">
            <v/>
          </cell>
          <cell r="J33">
            <v>417707.53178285714</v>
          </cell>
        </row>
        <row r="34">
          <cell r="E34" t="str">
            <v>a - VËt liÖu :</v>
          </cell>
          <cell r="I34">
            <v>417707.53178285714</v>
          </cell>
        </row>
        <row r="35">
          <cell r="E35" t="str">
            <v>Xim¨ng PC-300</v>
          </cell>
          <cell r="F35" t="str">
            <v>kg</v>
          </cell>
          <cell r="G35">
            <v>385.04</v>
          </cell>
          <cell r="H35">
            <v>837.51123809523801</v>
          </cell>
          <cell r="I35">
            <v>322475.32711619046</v>
          </cell>
          <cell r="J35">
            <v>322475.32711619046</v>
          </cell>
        </row>
        <row r="36">
          <cell r="E36" t="str">
            <v>C¸t vµng</v>
          </cell>
          <cell r="F36" t="str">
            <v>m3</v>
          </cell>
          <cell r="G36">
            <v>1.0900000000000001</v>
          </cell>
          <cell r="H36">
            <v>86414.866666666654</v>
          </cell>
          <cell r="I36">
            <v>94192.204666666657</v>
          </cell>
          <cell r="J36">
            <v>94192.204666666657</v>
          </cell>
        </row>
        <row r="37">
          <cell r="E37" t="str">
            <v>N­íc</v>
          </cell>
          <cell r="F37" t="str">
            <v>LÝt</v>
          </cell>
          <cell r="G37">
            <v>260</v>
          </cell>
          <cell r="H37">
            <v>4</v>
          </cell>
          <cell r="I37">
            <v>1040</v>
          </cell>
          <cell r="J37">
            <v>1040</v>
          </cell>
        </row>
        <row r="38">
          <cell r="E38" t="str">
            <v>V÷a xi m¨ng M75</v>
          </cell>
          <cell r="F38" t="str">
            <v>m3</v>
          </cell>
          <cell r="H38" t="str">
            <v/>
          </cell>
          <cell r="J38">
            <v>345753.10247999994</v>
          </cell>
        </row>
        <row r="39">
          <cell r="E39" t="str">
            <v>a - VËt liÖu :</v>
          </cell>
          <cell r="I39">
            <v>345753.10247999994</v>
          </cell>
        </row>
        <row r="40">
          <cell r="E40" t="str">
            <v>Xim¨ng PC-300</v>
          </cell>
          <cell r="F40" t="str">
            <v>kg</v>
          </cell>
          <cell r="G40">
            <v>296.02999999999997</v>
          </cell>
          <cell r="H40">
            <v>837.51123809523801</v>
          </cell>
          <cell r="I40">
            <v>247928.45181333329</v>
          </cell>
          <cell r="J40">
            <v>247928.45181333329</v>
          </cell>
        </row>
        <row r="41">
          <cell r="E41" t="str">
            <v>C¸t vµng</v>
          </cell>
          <cell r="F41" t="str">
            <v>m3</v>
          </cell>
          <cell r="G41">
            <v>1.1200000000000001</v>
          </cell>
          <cell r="H41">
            <v>86414.866666666654</v>
          </cell>
          <cell r="I41">
            <v>96784.650666666668</v>
          </cell>
          <cell r="J41">
            <v>96784.650666666668</v>
          </cell>
        </row>
        <row r="42">
          <cell r="E42" t="str">
            <v>N­íc</v>
          </cell>
          <cell r="F42" t="str">
            <v>LÝt</v>
          </cell>
          <cell r="G42">
            <v>260</v>
          </cell>
          <cell r="H42">
            <v>4</v>
          </cell>
          <cell r="I42">
            <v>1040</v>
          </cell>
          <cell r="J42">
            <v>1040</v>
          </cell>
        </row>
        <row r="43">
          <cell r="E43" t="str">
            <v>Thµnh phÇn BTN h¹t th«</v>
          </cell>
          <cell r="F43" t="str">
            <v>TÊn</v>
          </cell>
          <cell r="J43">
            <v>280752.64937510475</v>
          </cell>
        </row>
        <row r="44">
          <cell r="E44" t="str">
            <v>a - VËt liÖu :</v>
          </cell>
          <cell r="I44">
            <v>280752.64937510475</v>
          </cell>
        </row>
        <row r="45">
          <cell r="E45" t="str">
            <v>§¸ d¨m 1x2 (33%)</v>
          </cell>
          <cell r="F45" t="str">
            <v>m3</v>
          </cell>
          <cell r="G45">
            <v>0.2112</v>
          </cell>
          <cell r="H45">
            <v>159647.84761904762</v>
          </cell>
          <cell r="I45">
            <v>33717.625417142859</v>
          </cell>
          <cell r="J45">
            <v>33717.625417142859</v>
          </cell>
        </row>
        <row r="46">
          <cell r="E46" t="str">
            <v>§¸  2x4 (33%)</v>
          </cell>
          <cell r="F46" t="str">
            <v>m3</v>
          </cell>
          <cell r="G46">
            <v>0.2112</v>
          </cell>
          <cell r="H46">
            <v>155781.29999999999</v>
          </cell>
          <cell r="I46">
            <v>32901.010559999995</v>
          </cell>
          <cell r="J46">
            <v>32901.010559999995</v>
          </cell>
        </row>
        <row r="47">
          <cell r="E47" t="str">
            <v>§¸ m¹t (18%)</v>
          </cell>
          <cell r="F47" t="str">
            <v>m3</v>
          </cell>
          <cell r="G47">
            <v>0.1152</v>
          </cell>
          <cell r="H47">
            <v>159647.84761904762</v>
          </cell>
          <cell r="I47">
            <v>18391.432045714286</v>
          </cell>
          <cell r="J47">
            <v>18391.432045714286</v>
          </cell>
        </row>
        <row r="48">
          <cell r="E48" t="str">
            <v>Bét ®¸ (4%)</v>
          </cell>
          <cell r="F48" t="str">
            <v>kg</v>
          </cell>
          <cell r="G48">
            <v>37.787999999999997</v>
          </cell>
          <cell r="H48">
            <v>500</v>
          </cell>
          <cell r="I48">
            <v>18894</v>
          </cell>
          <cell r="J48">
            <v>18894</v>
          </cell>
        </row>
        <row r="49">
          <cell r="E49" t="str">
            <v>C¸t  (12%)</v>
          </cell>
          <cell r="F49" t="str">
            <v>m3</v>
          </cell>
          <cell r="G49">
            <v>9.2599999999999988E-2</v>
          </cell>
          <cell r="H49">
            <v>90013.333333333328</v>
          </cell>
          <cell r="I49">
            <v>8335.2346666666654</v>
          </cell>
          <cell r="J49">
            <v>8335.2346666666654</v>
          </cell>
        </row>
        <row r="50">
          <cell r="E50" t="str">
            <v>Nhùa (4.8%)</v>
          </cell>
          <cell r="F50" t="str">
            <v>kg</v>
          </cell>
          <cell r="G50">
            <v>49.018599999999999</v>
          </cell>
          <cell r="H50">
            <v>3437.7429523809524</v>
          </cell>
          <cell r="I50">
            <v>168513.34668558094</v>
          </cell>
          <cell r="J50">
            <v>168513.34668558094</v>
          </cell>
        </row>
        <row r="51">
          <cell r="E51" t="str">
            <v>Thµnh phÇn BTN h¹t võa</v>
          </cell>
          <cell r="F51" t="str">
            <v>TÊn</v>
          </cell>
          <cell r="J51">
            <v>306039.44388476189</v>
          </cell>
        </row>
        <row r="52">
          <cell r="E52" t="str">
            <v>a - VËt liÖu :</v>
          </cell>
          <cell r="I52">
            <v>306039.44388476189</v>
          </cell>
        </row>
        <row r="53">
          <cell r="E53" t="str">
            <v>§¸ d¨m 1x2 (30%)</v>
          </cell>
          <cell r="F53" t="str">
            <v>m3</v>
          </cell>
          <cell r="G53">
            <v>0.192</v>
          </cell>
          <cell r="H53">
            <v>159647.84761904762</v>
          </cell>
          <cell r="I53">
            <v>30652.386742857143</v>
          </cell>
          <cell r="J53">
            <v>30652.386742857143</v>
          </cell>
        </row>
        <row r="54">
          <cell r="E54" t="str">
            <v>§¸  0.5x1 (20%)</v>
          </cell>
          <cell r="F54" t="str">
            <v>m3</v>
          </cell>
          <cell r="G54">
            <v>0.128</v>
          </cell>
          <cell r="H54">
            <v>159647.84761904762</v>
          </cell>
          <cell r="I54">
            <v>20434.924495238098</v>
          </cell>
          <cell r="J54">
            <v>20434.924495238098</v>
          </cell>
        </row>
        <row r="55">
          <cell r="E55" t="str">
            <v>C¸t  (43%)</v>
          </cell>
          <cell r="F55" t="str">
            <v>m3</v>
          </cell>
          <cell r="G55">
            <v>0.33400000000000002</v>
          </cell>
          <cell r="H55">
            <v>90013.333333333328</v>
          </cell>
          <cell r="I55">
            <v>30064.453333333335</v>
          </cell>
          <cell r="J55">
            <v>30064.453333333335</v>
          </cell>
        </row>
        <row r="56">
          <cell r="E56" t="str">
            <v>Bét ®¸ (7%)</v>
          </cell>
          <cell r="F56" t="str">
            <v>kg</v>
          </cell>
          <cell r="G56">
            <v>66.191999999999993</v>
          </cell>
          <cell r="H56">
            <v>500</v>
          </cell>
          <cell r="I56">
            <v>33096</v>
          </cell>
          <cell r="J56">
            <v>33096</v>
          </cell>
        </row>
        <row r="57">
          <cell r="E57" t="str">
            <v>Nhùa (5.5%)</v>
          </cell>
          <cell r="F57" t="str">
            <v>kg</v>
          </cell>
          <cell r="G57">
            <v>55.79</v>
          </cell>
          <cell r="H57">
            <v>3437.7429523809524</v>
          </cell>
          <cell r="I57">
            <v>191791.67931333333</v>
          </cell>
          <cell r="J57">
            <v>191791.67931333333</v>
          </cell>
        </row>
        <row r="58">
          <cell r="E58" t="str">
            <v>Thµnh phÇn ®¸ d¨m ®en</v>
          </cell>
          <cell r="F58" t="str">
            <v>TÊn</v>
          </cell>
          <cell r="J58">
            <v>245636.02496895238</v>
          </cell>
        </row>
        <row r="59">
          <cell r="E59" t="str">
            <v>a - VËt liÖu :</v>
          </cell>
          <cell r="I59">
            <v>245636.02496895238</v>
          </cell>
        </row>
        <row r="60">
          <cell r="E60" t="str">
            <v xml:space="preserve">§¸ d¨m 1x2 </v>
          </cell>
          <cell r="F60" t="str">
            <v>m3</v>
          </cell>
          <cell r="G60">
            <v>0.65200000000000002</v>
          </cell>
          <cell r="H60">
            <v>159647.84761904762</v>
          </cell>
          <cell r="I60">
            <v>104090.39664761905</v>
          </cell>
          <cell r="J60">
            <v>104090.39664761905</v>
          </cell>
        </row>
        <row r="61">
          <cell r="E61" t="str">
            <v>Nhùa (4.0%)</v>
          </cell>
          <cell r="F61" t="str">
            <v>kg</v>
          </cell>
          <cell r="G61">
            <v>41.173999999999999</v>
          </cell>
          <cell r="H61">
            <v>3437.7429523809524</v>
          </cell>
          <cell r="I61">
            <v>141545.62832133332</v>
          </cell>
          <cell r="J61">
            <v>141545.62832133332</v>
          </cell>
        </row>
        <row r="62">
          <cell r="E62" t="str">
            <v xml:space="preserve">Bªt«ng nhùa  h¹t trung dµy 7cm </v>
          </cell>
          <cell r="F62" t="str">
            <v>100m2</v>
          </cell>
          <cell r="H62" t="str">
            <v/>
          </cell>
          <cell r="J62">
            <v>5084845.3601453183</v>
          </cell>
          <cell r="K62">
            <v>36918.635300000002</v>
          </cell>
          <cell r="L62">
            <v>139568.64918000001</v>
          </cell>
        </row>
        <row r="63">
          <cell r="E63" t="str">
            <v>a - VËt liÖu :</v>
          </cell>
          <cell r="I63">
            <v>5084845.3601453183</v>
          </cell>
        </row>
        <row r="64">
          <cell r="E64" t="str">
            <v>Bªt«ng nhùa</v>
          </cell>
          <cell r="F64" t="str">
            <v xml:space="preserve">TÊn </v>
          </cell>
          <cell r="G64">
            <v>16.614999999999998</v>
          </cell>
          <cell r="H64">
            <v>306039.44388476189</v>
          </cell>
          <cell r="I64">
            <v>5084845.3601453183</v>
          </cell>
          <cell r="J64">
            <v>5084845.3601453183</v>
          </cell>
        </row>
        <row r="65">
          <cell r="E65" t="str">
            <v>b - Nh©n c«ng</v>
          </cell>
          <cell r="I65">
            <v>36918.635300000002</v>
          </cell>
        </row>
        <row r="66">
          <cell r="E66" t="str">
            <v>Nh©n c«ng bËc 4,0/7</v>
          </cell>
          <cell r="F66" t="str">
            <v xml:space="preserve">C«ng </v>
          </cell>
          <cell r="G66">
            <v>2.5449999999999999</v>
          </cell>
          <cell r="H66">
            <v>14506.34</v>
          </cell>
          <cell r="I66">
            <v>36918.635300000002</v>
          </cell>
          <cell r="K66">
            <v>36918.635300000002</v>
          </cell>
        </row>
        <row r="67">
          <cell r="E67" t="str">
            <v>c- m¸y</v>
          </cell>
          <cell r="I67">
            <v>139568.64918000001</v>
          </cell>
        </row>
        <row r="68">
          <cell r="E68" t="str">
            <v>M¸y r¶i 20T/h</v>
          </cell>
          <cell r="F68" t="str">
            <v>Ca</v>
          </cell>
          <cell r="G68">
            <v>0.13900000000000001</v>
          </cell>
          <cell r="H68">
            <v>536043</v>
          </cell>
          <cell r="I68">
            <v>74509.977000000014</v>
          </cell>
          <cell r="L68">
            <v>74509.977000000014</v>
          </cell>
        </row>
        <row r="69">
          <cell r="E69" t="str">
            <v>Lu 10T</v>
          </cell>
          <cell r="F69" t="str">
            <v>Ca</v>
          </cell>
          <cell r="G69">
            <v>0.12</v>
          </cell>
          <cell r="H69">
            <v>288922</v>
          </cell>
          <cell r="I69">
            <v>34670.639999999999</v>
          </cell>
          <cell r="L69">
            <v>34670.639999999999</v>
          </cell>
        </row>
        <row r="70">
          <cell r="E70" t="str">
            <v>Lu b¸nh lèp 16T</v>
          </cell>
          <cell r="F70" t="str">
            <v>Ca</v>
          </cell>
          <cell r="G70">
            <v>6.4000000000000001E-2</v>
          </cell>
          <cell r="H70">
            <v>432053</v>
          </cell>
          <cell r="I70">
            <v>27651.392</v>
          </cell>
          <cell r="L70">
            <v>27651.392</v>
          </cell>
        </row>
        <row r="71">
          <cell r="E71" t="str">
            <v>M¸y kh¸c</v>
          </cell>
          <cell r="F71" t="str">
            <v>%</v>
          </cell>
          <cell r="G71">
            <v>2</v>
          </cell>
          <cell r="H71">
            <v>136832.00900000002</v>
          </cell>
          <cell r="I71">
            <v>2736.6401800000003</v>
          </cell>
          <cell r="L71">
            <v>2736.6401800000003</v>
          </cell>
        </row>
        <row r="72">
          <cell r="E72" t="str">
            <v>BTN th« dµy 5cm bï vªnh</v>
          </cell>
          <cell r="F72" t="str">
            <v>100m2</v>
          </cell>
          <cell r="H72" t="str">
            <v/>
          </cell>
          <cell r="J72">
            <v>3262345.7857387168</v>
          </cell>
          <cell r="K72">
            <v>25821.285200000002</v>
          </cell>
          <cell r="L72">
            <v>116604.56706000002</v>
          </cell>
        </row>
        <row r="73">
          <cell r="E73" t="str">
            <v>a - VËt liÖu :</v>
          </cell>
          <cell r="I73">
            <v>3262345.7857387168</v>
          </cell>
        </row>
        <row r="74">
          <cell r="E74" t="str">
            <v>Bªt«ng nhùa</v>
          </cell>
          <cell r="F74" t="str">
            <v xml:space="preserve">TÊn </v>
          </cell>
          <cell r="G74">
            <v>11.62</v>
          </cell>
          <cell r="H74">
            <v>280752.64937510475</v>
          </cell>
          <cell r="I74">
            <v>3262345.7857387168</v>
          </cell>
          <cell r="J74">
            <v>3262345.7857387168</v>
          </cell>
        </row>
        <row r="75">
          <cell r="E75" t="str">
            <v>b - Nh©n c«ng</v>
          </cell>
          <cell r="I75">
            <v>25821.285200000002</v>
          </cell>
        </row>
        <row r="76">
          <cell r="E76" t="str">
            <v>Nh©n c«ng bËc 4,0/7</v>
          </cell>
          <cell r="F76" t="str">
            <v xml:space="preserve">C«ng </v>
          </cell>
          <cell r="G76">
            <v>1.78</v>
          </cell>
          <cell r="H76">
            <v>14506.34</v>
          </cell>
          <cell r="I76">
            <v>25821.285200000002</v>
          </cell>
          <cell r="K76">
            <v>25821.285200000002</v>
          </cell>
        </row>
        <row r="77">
          <cell r="E77" t="str">
            <v>c- m¸y</v>
          </cell>
          <cell r="I77">
            <v>116604.56706000002</v>
          </cell>
        </row>
        <row r="78">
          <cell r="E78" t="str">
            <v>M¸y r¶i 20T/h</v>
          </cell>
          <cell r="F78" t="str">
            <v>Ca</v>
          </cell>
          <cell r="G78">
            <v>9.7000000000000003E-2</v>
          </cell>
          <cell r="H78">
            <v>536043</v>
          </cell>
          <cell r="I78">
            <v>51996.171000000002</v>
          </cell>
          <cell r="L78">
            <v>51996.171000000002</v>
          </cell>
        </row>
        <row r="79">
          <cell r="E79" t="str">
            <v>Lu 10T</v>
          </cell>
          <cell r="F79" t="str">
            <v>Ca</v>
          </cell>
          <cell r="G79">
            <v>0.12</v>
          </cell>
          <cell r="H79">
            <v>288922</v>
          </cell>
          <cell r="I79">
            <v>34670.639999999999</v>
          </cell>
          <cell r="L79">
            <v>34670.639999999999</v>
          </cell>
        </row>
        <row r="80">
          <cell r="E80" t="str">
            <v>Lu b¸nh lèp 16T</v>
          </cell>
          <cell r="F80" t="str">
            <v>Ca</v>
          </cell>
          <cell r="G80">
            <v>6.4000000000000001E-2</v>
          </cell>
          <cell r="H80">
            <v>432053</v>
          </cell>
          <cell r="I80">
            <v>27651.392</v>
          </cell>
          <cell r="L80">
            <v>27651.392</v>
          </cell>
        </row>
        <row r="81">
          <cell r="E81" t="str">
            <v>M¸y kh¸c</v>
          </cell>
          <cell r="F81" t="str">
            <v>%</v>
          </cell>
          <cell r="G81">
            <v>2</v>
          </cell>
          <cell r="H81">
            <v>114318.20300000001</v>
          </cell>
          <cell r="I81">
            <v>2286.3640600000003</v>
          </cell>
          <cell r="L81">
            <v>2286.3640600000003</v>
          </cell>
        </row>
        <row r="82">
          <cell r="E82" t="str">
            <v>§¸ d¨m ®en bï vªnh dµy TB 8cm</v>
          </cell>
          <cell r="F82" t="str">
            <v>100m2</v>
          </cell>
          <cell r="H82" t="str">
            <v/>
          </cell>
          <cell r="J82">
            <v>4566373.7041728245</v>
          </cell>
          <cell r="K82">
            <v>33219.518600000003</v>
          </cell>
          <cell r="L82">
            <v>141116.72459999999</v>
          </cell>
        </row>
        <row r="83">
          <cell r="E83" t="str">
            <v>a - VËt liÖu :</v>
          </cell>
          <cell r="I83">
            <v>4566373.7041728245</v>
          </cell>
        </row>
        <row r="84">
          <cell r="E84" t="str">
            <v>§¸ d¨m ®en</v>
          </cell>
          <cell r="F84" t="str">
            <v xml:space="preserve">TÊn </v>
          </cell>
          <cell r="G84">
            <v>18.59</v>
          </cell>
          <cell r="H84">
            <v>245636.02496895238</v>
          </cell>
          <cell r="I84">
            <v>4566373.7041728245</v>
          </cell>
          <cell r="J84">
            <v>4566373.7041728245</v>
          </cell>
        </row>
        <row r="85">
          <cell r="E85" t="str">
            <v>b - Nh©n c«ng</v>
          </cell>
          <cell r="I85">
            <v>33219.518600000003</v>
          </cell>
        </row>
        <row r="86">
          <cell r="E86" t="str">
            <v>Nh©n c«ng bËc 4,0/7</v>
          </cell>
          <cell r="F86" t="str">
            <v xml:space="preserve">C«ng </v>
          </cell>
          <cell r="G86">
            <v>2.29</v>
          </cell>
          <cell r="H86">
            <v>14506.34</v>
          </cell>
          <cell r="I86">
            <v>33219.518600000003</v>
          </cell>
          <cell r="K86">
            <v>33219.518600000003</v>
          </cell>
        </row>
        <row r="87">
          <cell r="E87" t="str">
            <v>c- m¸y</v>
          </cell>
          <cell r="I87">
            <v>141116.72459999999</v>
          </cell>
        </row>
        <row r="88">
          <cell r="E88" t="str">
            <v>M¸y r¶i 20T/h</v>
          </cell>
          <cell r="F88" t="str">
            <v>Ca</v>
          </cell>
          <cell r="G88">
            <v>0.124</v>
          </cell>
          <cell r="H88">
            <v>536043</v>
          </cell>
          <cell r="I88">
            <v>66469.331999999995</v>
          </cell>
          <cell r="L88">
            <v>66469.331999999995</v>
          </cell>
        </row>
        <row r="89">
          <cell r="E89" t="str">
            <v>Lu 10T</v>
          </cell>
          <cell r="F89" t="str">
            <v>Ca</v>
          </cell>
          <cell r="G89">
            <v>0.18</v>
          </cell>
          <cell r="H89">
            <v>288922</v>
          </cell>
          <cell r="I89">
            <v>52005.96</v>
          </cell>
          <cell r="L89">
            <v>52005.96</v>
          </cell>
        </row>
        <row r="90">
          <cell r="E90" t="str">
            <v>Lu b¸nh lèp 16T</v>
          </cell>
          <cell r="F90" t="str">
            <v>Ca</v>
          </cell>
          <cell r="G90">
            <v>4.5999999999999999E-2</v>
          </cell>
          <cell r="H90">
            <v>432053</v>
          </cell>
          <cell r="I90">
            <v>19874.437999999998</v>
          </cell>
          <cell r="L90">
            <v>19874.437999999998</v>
          </cell>
        </row>
        <row r="91">
          <cell r="E91" t="str">
            <v>M¸y kh¸c</v>
          </cell>
          <cell r="F91" t="str">
            <v>%</v>
          </cell>
          <cell r="G91">
            <v>2</v>
          </cell>
          <cell r="H91">
            <v>138349.72999999998</v>
          </cell>
          <cell r="I91">
            <v>2766.9945999999995</v>
          </cell>
          <cell r="L91">
            <v>2766.9945999999995</v>
          </cell>
        </row>
        <row r="92">
          <cell r="E92" t="str">
            <v>S¶n xuÊt  BTN tr¹m trén 80-90 T/h</v>
          </cell>
          <cell r="F92" t="str">
            <v>tÊn</v>
          </cell>
          <cell r="H92" t="str">
            <v/>
          </cell>
          <cell r="J92">
            <v>0</v>
          </cell>
          <cell r="K92">
            <v>0</v>
          </cell>
          <cell r="L92">
            <v>52633.935144000003</v>
          </cell>
        </row>
        <row r="93">
          <cell r="E93" t="str">
            <v>c- m¸y</v>
          </cell>
          <cell r="I93">
            <v>52633.935144000003</v>
          </cell>
        </row>
        <row r="94">
          <cell r="E94" t="str">
            <v>Tr¹m trén 80-90T/h</v>
          </cell>
          <cell r="F94" t="str">
            <v>Ca</v>
          </cell>
          <cell r="G94">
            <v>3.8999999999999998E-3</v>
          </cell>
          <cell r="H94">
            <v>12346370</v>
          </cell>
          <cell r="I94">
            <v>48150.843000000001</v>
          </cell>
          <cell r="L94">
            <v>48150.843000000001</v>
          </cell>
        </row>
        <row r="95">
          <cell r="E95" t="str">
            <v>M¸y xóc 1,25m3</v>
          </cell>
          <cell r="F95" t="str">
            <v>Ca</v>
          </cell>
          <cell r="G95">
            <v>3.8999999999999998E-3</v>
          </cell>
          <cell r="H95">
            <v>713258</v>
          </cell>
          <cell r="I95">
            <v>2781.7062000000001</v>
          </cell>
          <cell r="L95">
            <v>2781.7062000000001</v>
          </cell>
        </row>
        <row r="96">
          <cell r="E96" t="str">
            <v>M¸y ñi 110cv</v>
          </cell>
          <cell r="F96" t="str">
            <v>Ca</v>
          </cell>
          <cell r="G96">
            <v>1E-3</v>
          </cell>
          <cell r="H96">
            <v>669348</v>
          </cell>
          <cell r="I96">
            <v>669.34800000000007</v>
          </cell>
          <cell r="L96">
            <v>669.34800000000007</v>
          </cell>
        </row>
        <row r="97">
          <cell r="E97" t="str">
            <v>M¸y kh¸c</v>
          </cell>
          <cell r="F97" t="str">
            <v>%</v>
          </cell>
          <cell r="G97">
            <v>2</v>
          </cell>
          <cell r="H97">
            <v>51601.897199999999</v>
          </cell>
          <cell r="I97">
            <v>1032.0379439999999</v>
          </cell>
          <cell r="L97">
            <v>1032.0379439999999</v>
          </cell>
        </row>
        <row r="98">
          <cell r="E98" t="str">
            <v>S¶n xuÊt  §D§  tr¹m trén 80-90 T/h</v>
          </cell>
          <cell r="F98" t="str">
            <v>tÊn</v>
          </cell>
          <cell r="H98" t="str">
            <v/>
          </cell>
          <cell r="J98">
            <v>0</v>
          </cell>
          <cell r="K98">
            <v>0</v>
          </cell>
          <cell r="L98">
            <v>40645.196639999995</v>
          </cell>
        </row>
        <row r="99">
          <cell r="E99" t="str">
            <v>c- m¸y</v>
          </cell>
          <cell r="I99">
            <v>40645.196639999995</v>
          </cell>
        </row>
        <row r="100">
          <cell r="E100" t="str">
            <v>Tr¹m trén 80-90T/h</v>
          </cell>
          <cell r="F100" t="str">
            <v>Ca</v>
          </cell>
          <cell r="G100">
            <v>3.0000000000000001E-3</v>
          </cell>
          <cell r="H100">
            <v>12346370</v>
          </cell>
          <cell r="I100">
            <v>37039.11</v>
          </cell>
          <cell r="L100">
            <v>37039.11</v>
          </cell>
        </row>
        <row r="101">
          <cell r="E101" t="str">
            <v>M¸y xóc 1,25m3</v>
          </cell>
          <cell r="F101" t="str">
            <v>Ca</v>
          </cell>
          <cell r="G101">
            <v>3.0000000000000001E-3</v>
          </cell>
          <cell r="H101">
            <v>713258</v>
          </cell>
          <cell r="I101">
            <v>2139.7739999999999</v>
          </cell>
          <cell r="L101">
            <v>2139.7739999999999</v>
          </cell>
        </row>
        <row r="102">
          <cell r="E102" t="str">
            <v>M¸y ñi 110cv</v>
          </cell>
          <cell r="F102" t="str">
            <v>Ca</v>
          </cell>
          <cell r="G102">
            <v>1E-3</v>
          </cell>
          <cell r="H102">
            <v>669348</v>
          </cell>
          <cell r="I102">
            <v>669.34800000000007</v>
          </cell>
          <cell r="L102">
            <v>669.34800000000007</v>
          </cell>
        </row>
        <row r="103">
          <cell r="E103" t="str">
            <v>M¸y kh¸c</v>
          </cell>
          <cell r="F103" t="str">
            <v>%</v>
          </cell>
          <cell r="G103">
            <v>2</v>
          </cell>
          <cell r="H103">
            <v>39848.231999999996</v>
          </cell>
          <cell r="I103">
            <v>796.96463999999992</v>
          </cell>
          <cell r="L103">
            <v>796.96463999999992</v>
          </cell>
        </row>
        <row r="104">
          <cell r="E104" t="str">
            <v>VËn chuyÓn BTN, ®¸ d¨m ®en 7 km</v>
          </cell>
          <cell r="F104" t="str">
            <v>tÊn</v>
          </cell>
          <cell r="H104" t="str">
            <v/>
          </cell>
          <cell r="L104">
            <v>10251.93</v>
          </cell>
        </row>
        <row r="105">
          <cell r="E105" t="str">
            <v>(Vc BTN tõ tr¹m trén di ®éng Km271+500)</v>
          </cell>
        </row>
        <row r="106">
          <cell r="E106" t="str">
            <v>c- m¸y</v>
          </cell>
          <cell r="I106">
            <v>10251.93</v>
          </cell>
        </row>
        <row r="107">
          <cell r="E107" t="str">
            <v>¤t« tù ®æ 10T</v>
          </cell>
          <cell r="F107" t="str">
            <v>Ca</v>
          </cell>
          <cell r="G107">
            <v>1.95E-2</v>
          </cell>
          <cell r="H107">
            <v>525740</v>
          </cell>
          <cell r="I107">
            <v>10251.93</v>
          </cell>
          <cell r="L107">
            <v>10251.93</v>
          </cell>
        </row>
        <row r="108">
          <cell r="E108" t="str">
            <v>(0.0165+0.001x3Km)</v>
          </cell>
          <cell r="H108" t="str">
            <v/>
          </cell>
        </row>
        <row r="109">
          <cell r="E109" t="str">
            <v xml:space="preserve">§¾p ®Êt ®åi K98 dµy 30cm </v>
          </cell>
          <cell r="F109" t="str">
            <v>100m3</v>
          </cell>
          <cell r="H109" t="str">
            <v/>
          </cell>
          <cell r="J109">
            <v>0</v>
          </cell>
          <cell r="K109">
            <v>41429.654000000002</v>
          </cell>
          <cell r="L109">
            <v>410672.84471999999</v>
          </cell>
        </row>
        <row r="110">
          <cell r="E110" t="str">
            <v>b - Nh©n c«ng</v>
          </cell>
          <cell r="I110">
            <v>41429.654000000002</v>
          </cell>
        </row>
        <row r="111">
          <cell r="E111" t="str">
            <v>Nh©n c«ng bËc 3,0/7</v>
          </cell>
          <cell r="F111" t="str">
            <v xml:space="preserve">C«ng </v>
          </cell>
          <cell r="G111">
            <v>3.16</v>
          </cell>
          <cell r="H111">
            <v>13110.65</v>
          </cell>
          <cell r="I111">
            <v>41429.654000000002</v>
          </cell>
          <cell r="K111">
            <v>41429.654000000002</v>
          </cell>
        </row>
        <row r="112">
          <cell r="E112" t="str">
            <v>c- m¸y</v>
          </cell>
          <cell r="I112">
            <v>410672.84471999999</v>
          </cell>
        </row>
        <row r="113">
          <cell r="E113" t="str">
            <v>M¸y ®Çm 25T</v>
          </cell>
          <cell r="F113" t="str">
            <v>Ca</v>
          </cell>
          <cell r="G113">
            <v>0.46800000000000003</v>
          </cell>
          <cell r="H113">
            <v>505651</v>
          </cell>
          <cell r="I113">
            <v>236644.66800000001</v>
          </cell>
          <cell r="L113">
            <v>236644.66800000001</v>
          </cell>
        </row>
        <row r="114">
          <cell r="E114" t="str">
            <v>M¸y ñi 110cv</v>
          </cell>
          <cell r="F114" t="str">
            <v>Ca</v>
          </cell>
          <cell r="G114">
            <v>0.23400000000000001</v>
          </cell>
          <cell r="H114">
            <v>669348</v>
          </cell>
          <cell r="I114">
            <v>156627.432</v>
          </cell>
          <cell r="L114">
            <v>156627.432</v>
          </cell>
        </row>
        <row r="115">
          <cell r="E115" t="str">
            <v>M¸y san 110cv</v>
          </cell>
          <cell r="F115" t="str">
            <v>Ca</v>
          </cell>
          <cell r="G115">
            <v>1.6E-2</v>
          </cell>
          <cell r="H115">
            <v>584271</v>
          </cell>
          <cell r="I115">
            <v>9348.3359999999993</v>
          </cell>
          <cell r="L115">
            <v>9348.3359999999993</v>
          </cell>
        </row>
        <row r="116">
          <cell r="E116" t="str">
            <v>M¸y kh¸c</v>
          </cell>
          <cell r="F116" t="str">
            <v>%</v>
          </cell>
          <cell r="G116">
            <v>2</v>
          </cell>
          <cell r="H116">
            <v>402620.43599999999</v>
          </cell>
          <cell r="I116">
            <v>8052.4087199999994</v>
          </cell>
          <cell r="L116">
            <v>8052.4087199999994</v>
          </cell>
        </row>
        <row r="117">
          <cell r="E117" t="str">
            <v>§¾p ®Êt  lÒ ®­êng b»ng ®Çm cãc (T¹m tÝnh)</v>
          </cell>
          <cell r="F117" t="str">
            <v>100m3</v>
          </cell>
          <cell r="H117" t="str">
            <v/>
          </cell>
          <cell r="J117">
            <v>0</v>
          </cell>
          <cell r="K117">
            <v>200223.10500000001</v>
          </cell>
          <cell r="L117">
            <v>238854.82800000004</v>
          </cell>
        </row>
        <row r="118">
          <cell r="E118" t="str">
            <v>b - Nh©n c«ng</v>
          </cell>
          <cell r="I118">
            <v>200223.10500000001</v>
          </cell>
        </row>
        <row r="119">
          <cell r="E119" t="str">
            <v>Nh©n c«ng bËc 3,5/7</v>
          </cell>
          <cell r="F119" t="str">
            <v xml:space="preserve">C«ng </v>
          </cell>
          <cell r="G119">
            <v>14.5</v>
          </cell>
          <cell r="H119">
            <v>13808.49</v>
          </cell>
          <cell r="I119">
            <v>200223.10500000001</v>
          </cell>
          <cell r="K119">
            <v>200223.10500000001</v>
          </cell>
        </row>
        <row r="120">
          <cell r="E120" t="str">
            <v>c- m¸y</v>
          </cell>
          <cell r="I120">
            <v>238854.82800000004</v>
          </cell>
        </row>
        <row r="121">
          <cell r="E121" t="str">
            <v>M¸y ®Çm cãc</v>
          </cell>
          <cell r="F121" t="str">
            <v>Ca</v>
          </cell>
          <cell r="G121">
            <v>3.3</v>
          </cell>
          <cell r="H121">
            <v>50170</v>
          </cell>
          <cell r="I121">
            <v>165561</v>
          </cell>
          <cell r="L121">
            <v>165561</v>
          </cell>
        </row>
        <row r="122">
          <cell r="E122" t="str">
            <v>¤t« t­íi n­íc 5m3</v>
          </cell>
          <cell r="F122" t="str">
            <v>Ca</v>
          </cell>
          <cell r="G122">
            <v>0.2</v>
          </cell>
          <cell r="H122">
            <v>343052</v>
          </cell>
          <cell r="I122">
            <v>68610.400000000009</v>
          </cell>
          <cell r="L122">
            <v>68610.400000000009</v>
          </cell>
        </row>
        <row r="123">
          <cell r="E123" t="str">
            <v>M¸y kh¸c</v>
          </cell>
          <cell r="F123" t="str">
            <v>%</v>
          </cell>
          <cell r="G123">
            <v>2</v>
          </cell>
          <cell r="H123">
            <v>234171.40000000002</v>
          </cell>
          <cell r="I123">
            <v>4683.4280000000008</v>
          </cell>
          <cell r="L123">
            <v>4683.4280000000008</v>
          </cell>
        </row>
        <row r="124">
          <cell r="E124" t="str">
            <v xml:space="preserve">§¾p ®Êt ®åi K95 </v>
          </cell>
          <cell r="F124" t="str">
            <v>100m3</v>
          </cell>
          <cell r="H124" t="str">
            <v/>
          </cell>
          <cell r="J124">
            <v>0</v>
          </cell>
          <cell r="K124">
            <v>41429.654000000002</v>
          </cell>
          <cell r="L124">
            <v>360788.50800000003</v>
          </cell>
        </row>
        <row r="125">
          <cell r="E125" t="str">
            <v>b - Nh©n c«ng</v>
          </cell>
          <cell r="I125">
            <v>41429.654000000002</v>
          </cell>
        </row>
        <row r="126">
          <cell r="E126" t="str">
            <v>Nh©n c«ng bËc 3,0/7</v>
          </cell>
          <cell r="F126" t="str">
            <v xml:space="preserve">C«ng </v>
          </cell>
          <cell r="G126">
            <v>3.16</v>
          </cell>
          <cell r="H126">
            <v>13110.65</v>
          </cell>
          <cell r="I126">
            <v>41429.654000000002</v>
          </cell>
          <cell r="K126">
            <v>41429.654000000002</v>
          </cell>
        </row>
        <row r="127">
          <cell r="E127" t="str">
            <v>c- m¸y</v>
          </cell>
          <cell r="I127">
            <v>360788.50800000003</v>
          </cell>
        </row>
        <row r="128">
          <cell r="E128" t="str">
            <v>M¸y ®Çm 9T</v>
          </cell>
          <cell r="F128" t="str">
            <v>Ca</v>
          </cell>
          <cell r="G128">
            <v>0.46299999999999997</v>
          </cell>
          <cell r="H128">
            <v>443844</v>
          </cell>
          <cell r="I128">
            <v>205499.772</v>
          </cell>
          <cell r="L128">
            <v>205499.772</v>
          </cell>
        </row>
        <row r="129">
          <cell r="E129" t="str">
            <v>M¸y ñi 110cv</v>
          </cell>
          <cell r="F129" t="str">
            <v>Ca</v>
          </cell>
          <cell r="G129">
            <v>0.23200000000000001</v>
          </cell>
          <cell r="H129">
            <v>669348</v>
          </cell>
          <cell r="I129">
            <v>155288.736</v>
          </cell>
          <cell r="L129">
            <v>155288.736</v>
          </cell>
        </row>
        <row r="131">
          <cell r="E131" t="str">
            <v>§¾p ®Êt lÒ ®­êng b»ng thñ c«ng</v>
          </cell>
          <cell r="F131" t="str">
            <v>m3</v>
          </cell>
          <cell r="H131" t="str">
            <v/>
          </cell>
          <cell r="J131" t="e">
            <v>#REF!</v>
          </cell>
          <cell r="K131">
            <v>22703.4372</v>
          </cell>
          <cell r="L131" t="e">
            <v>#REF!</v>
          </cell>
        </row>
        <row r="132">
          <cell r="E132" t="str">
            <v>b - Nh©n c«ng</v>
          </cell>
          <cell r="I132">
            <v>22703.4372</v>
          </cell>
        </row>
        <row r="133">
          <cell r="E133" t="str">
            <v>Nh©n c«ng bËc 2,7/7</v>
          </cell>
          <cell r="F133" t="str">
            <v xml:space="preserve">C«ng </v>
          </cell>
          <cell r="G133">
            <v>1.78</v>
          </cell>
          <cell r="H133">
            <v>12754.74</v>
          </cell>
          <cell r="I133">
            <v>22703.4372</v>
          </cell>
          <cell r="K133">
            <v>22703.4372</v>
          </cell>
        </row>
        <row r="134">
          <cell r="E134" t="str">
            <v xml:space="preserve">§µo xóc ®Êt ®Ó ®¾p 1km ®Çu ®Êt cÊp 3 </v>
          </cell>
          <cell r="F134" t="str">
            <v>100m3</v>
          </cell>
          <cell r="H134" t="str">
            <v/>
          </cell>
          <cell r="J134">
            <v>238095.23809523808</v>
          </cell>
          <cell r="K134">
            <v>10619.6265</v>
          </cell>
          <cell r="L134">
            <v>708907.52400000009</v>
          </cell>
        </row>
        <row r="135">
          <cell r="E135" t="str">
            <v>a - VËt liÖu :</v>
          </cell>
          <cell r="I135">
            <v>0</v>
          </cell>
        </row>
        <row r="136">
          <cell r="E136" t="str">
            <v>§Êt ®¾p</v>
          </cell>
          <cell r="F136" t="str">
            <v>m3</v>
          </cell>
          <cell r="G136">
            <v>100</v>
          </cell>
          <cell r="H136">
            <v>2380.9523809523807</v>
          </cell>
          <cell r="J136">
            <v>238095.23809523808</v>
          </cell>
        </row>
        <row r="137">
          <cell r="E137" t="str">
            <v>b - Nh©n c«ng</v>
          </cell>
          <cell r="I137">
            <v>10619.6265</v>
          </cell>
        </row>
        <row r="138">
          <cell r="E138" t="str">
            <v>Nh©n c«ng bËc 3,0/7</v>
          </cell>
          <cell r="F138" t="str">
            <v xml:space="preserve">C«ng </v>
          </cell>
          <cell r="G138">
            <v>0.81</v>
          </cell>
          <cell r="H138">
            <v>13110.65</v>
          </cell>
          <cell r="I138">
            <v>10619.6265</v>
          </cell>
          <cell r="K138">
            <v>10619.6265</v>
          </cell>
        </row>
        <row r="139">
          <cell r="E139" t="str">
            <v>c- m¸y</v>
          </cell>
          <cell r="I139">
            <v>708907.52400000009</v>
          </cell>
        </row>
        <row r="140">
          <cell r="E140" t="str">
            <v>M¸y ®µo &lt;=0,8m3</v>
          </cell>
          <cell r="F140" t="str">
            <v>Ca</v>
          </cell>
          <cell r="G140">
            <v>0.33600000000000002</v>
          </cell>
          <cell r="H140">
            <v>705849</v>
          </cell>
          <cell r="I140">
            <v>237165.26400000002</v>
          </cell>
          <cell r="L140">
            <v>237165.26400000002</v>
          </cell>
        </row>
        <row r="141">
          <cell r="E141" t="str">
            <v>¤t« tù ®æ 10T</v>
          </cell>
          <cell r="F141" t="str">
            <v>Ca</v>
          </cell>
          <cell r="G141">
            <v>0.84</v>
          </cell>
          <cell r="H141">
            <v>525740</v>
          </cell>
          <cell r="I141">
            <v>441621.6</v>
          </cell>
          <cell r="L141">
            <v>441621.6</v>
          </cell>
        </row>
        <row r="142">
          <cell r="E142" t="str">
            <v>M¸y ñi 110cv</v>
          </cell>
          <cell r="F142" t="str">
            <v>Ca</v>
          </cell>
          <cell r="G142">
            <v>4.4999999999999998E-2</v>
          </cell>
          <cell r="H142">
            <v>669348</v>
          </cell>
          <cell r="I142">
            <v>30120.66</v>
          </cell>
          <cell r="L142">
            <v>30120.66</v>
          </cell>
        </row>
        <row r="143">
          <cell r="E143" t="str">
            <v>VC tiÕp ®Êt cÊp 3 ë cù ly 1 km</v>
          </cell>
          <cell r="F143" t="str">
            <v>100m3</v>
          </cell>
          <cell r="H143" t="str">
            <v/>
          </cell>
          <cell r="L143">
            <v>199781.2</v>
          </cell>
        </row>
        <row r="144">
          <cell r="E144" t="str">
            <v>c- m¸y</v>
          </cell>
          <cell r="I144">
            <v>199781.2</v>
          </cell>
        </row>
        <row r="145">
          <cell r="E145" t="str">
            <v>¤t« tù ®æ 10T</v>
          </cell>
          <cell r="F145" t="str">
            <v>Ca</v>
          </cell>
          <cell r="G145">
            <v>0.38</v>
          </cell>
          <cell r="H145">
            <v>525740</v>
          </cell>
          <cell r="I145">
            <v>199781.2</v>
          </cell>
          <cell r="L145">
            <v>199781.2</v>
          </cell>
        </row>
        <row r="146">
          <cell r="E146" t="str">
            <v>T­íi n­íc tr­íc khi ®¾p ®Êt</v>
          </cell>
          <cell r="F146" t="str">
            <v>m3</v>
          </cell>
          <cell r="H146" t="str">
            <v/>
          </cell>
          <cell r="I146">
            <v>2734.1252600000003</v>
          </cell>
          <cell r="J146">
            <v>0</v>
          </cell>
          <cell r="K146">
            <v>0</v>
          </cell>
          <cell r="L146">
            <v>2734.1252600000003</v>
          </cell>
        </row>
        <row r="147">
          <cell r="E147" t="str">
            <v>¤t« t­íi n­íc 5m3</v>
          </cell>
          <cell r="F147" t="str">
            <v>Ca</v>
          </cell>
          <cell r="G147">
            <v>5.6600000000000001E-3</v>
          </cell>
          <cell r="H147">
            <v>343052</v>
          </cell>
          <cell r="I147">
            <v>1941.6743200000001</v>
          </cell>
          <cell r="L147">
            <v>1941.6743200000001</v>
          </cell>
        </row>
        <row r="148">
          <cell r="E148" t="str">
            <v>M¸y b¬m n­íc 20CV</v>
          </cell>
          <cell r="F148" t="str">
            <v>Ca</v>
          </cell>
          <cell r="G148">
            <v>5.6600000000000001E-3</v>
          </cell>
          <cell r="H148">
            <v>140009</v>
          </cell>
          <cell r="I148">
            <v>792.45094000000006</v>
          </cell>
          <cell r="L148">
            <v>792.45094000000006</v>
          </cell>
        </row>
        <row r="149">
          <cell r="E149" t="str">
            <v>Vc ®Êt thõa ®æ ®i cù ly 0,5km</v>
          </cell>
          <cell r="F149" t="str">
            <v>100m3</v>
          </cell>
          <cell r="J149">
            <v>0</v>
          </cell>
          <cell r="K149">
            <v>0</v>
          </cell>
          <cell r="L149">
            <v>78861</v>
          </cell>
        </row>
        <row r="150">
          <cell r="E150" t="str">
            <v>c- m¸y</v>
          </cell>
          <cell r="I150">
            <v>78861</v>
          </cell>
        </row>
        <row r="151">
          <cell r="E151" t="str">
            <v>¤t« tù ®æ 10T</v>
          </cell>
          <cell r="F151" t="str">
            <v>Ca</v>
          </cell>
          <cell r="G151">
            <v>0.15</v>
          </cell>
          <cell r="H151">
            <v>525740</v>
          </cell>
          <cell r="I151">
            <v>78861</v>
          </cell>
          <cell r="L151">
            <v>78861</v>
          </cell>
        </row>
        <row r="152">
          <cell r="E152" t="str">
            <v>( 0,3 x 0,5 = 0,15ca )</v>
          </cell>
        </row>
        <row r="153">
          <cell r="E153" t="str">
            <v>Vc ®¸ ®µo nÒn ®æ ®i cù ly 3km</v>
          </cell>
          <cell r="F153" t="str">
            <v>100m3</v>
          </cell>
          <cell r="J153">
            <v>0</v>
          </cell>
          <cell r="K153">
            <v>0</v>
          </cell>
          <cell r="L153">
            <v>616693.0199999999</v>
          </cell>
        </row>
        <row r="154">
          <cell r="E154" t="str">
            <v>c- m¸y</v>
          </cell>
          <cell r="I154">
            <v>616693.0199999999</v>
          </cell>
        </row>
        <row r="155">
          <cell r="E155" t="str">
            <v>¤t« tù ®æ 10T</v>
          </cell>
          <cell r="F155" t="str">
            <v>Ca</v>
          </cell>
          <cell r="G155">
            <v>1.1729999999999998</v>
          </cell>
          <cell r="H155">
            <v>525740</v>
          </cell>
          <cell r="I155">
            <v>616693.0199999999</v>
          </cell>
          <cell r="L155">
            <v>616693.0199999999</v>
          </cell>
        </row>
        <row r="156">
          <cell r="E156" t="str">
            <v>( 0,34 x 3 x 1.15= 1.173ca )</v>
          </cell>
        </row>
        <row r="157">
          <cell r="E157" t="str">
            <v>§µo xóc ®¸ ®æ ®i cù ly VC 500m</v>
          </cell>
          <cell r="F157" t="str">
            <v>100m3</v>
          </cell>
          <cell r="H157" t="str">
            <v/>
          </cell>
          <cell r="J157">
            <v>0</v>
          </cell>
          <cell r="K157">
            <v>19600.421749999998</v>
          </cell>
          <cell r="L157">
            <v>731649.00489999994</v>
          </cell>
        </row>
        <row r="158">
          <cell r="E158" t="str">
            <v>b - Nh©n c«ng</v>
          </cell>
          <cell r="I158">
            <v>19600.421749999998</v>
          </cell>
        </row>
        <row r="159">
          <cell r="E159" t="str">
            <v>Nh©n c«ng bËc 3,0/7</v>
          </cell>
          <cell r="F159" t="str">
            <v xml:space="preserve">C«ng </v>
          </cell>
          <cell r="G159">
            <v>1.4949999999999999</v>
          </cell>
          <cell r="H159">
            <v>13110.65</v>
          </cell>
          <cell r="I159">
            <v>19600.421749999998</v>
          </cell>
          <cell r="K159">
            <v>19600.421749999998</v>
          </cell>
        </row>
        <row r="160">
          <cell r="E160" t="str">
            <v>c- m¸y</v>
          </cell>
          <cell r="I160">
            <v>731649.00489999994</v>
          </cell>
        </row>
        <row r="161">
          <cell r="E161" t="str">
            <v>M¸y ®µo &lt;=0,8m3</v>
          </cell>
          <cell r="F161" t="str">
            <v>Ca</v>
          </cell>
          <cell r="G161">
            <v>0.42089999999999994</v>
          </cell>
          <cell r="H161">
            <v>705849</v>
          </cell>
          <cell r="I161">
            <v>297091.84409999993</v>
          </cell>
          <cell r="L161">
            <v>297091.84409999993</v>
          </cell>
        </row>
        <row r="162">
          <cell r="E162" t="str">
            <v>¤t« tù ®æ 10T</v>
          </cell>
          <cell r="F162" t="str">
            <v>Ca</v>
          </cell>
          <cell r="G162">
            <v>0.74749999999999994</v>
          </cell>
          <cell r="H162">
            <v>525740</v>
          </cell>
          <cell r="I162">
            <v>392990.64999999997</v>
          </cell>
          <cell r="L162">
            <v>392990.64999999997</v>
          </cell>
        </row>
        <row r="163">
          <cell r="E163" t="str">
            <v>M¸y ñi 110cv</v>
          </cell>
          <cell r="F163" t="str">
            <v>Ca</v>
          </cell>
          <cell r="G163">
            <v>6.2099999999999995E-2</v>
          </cell>
          <cell r="H163">
            <v>669348</v>
          </cell>
          <cell r="I163">
            <v>41566.510799999996</v>
          </cell>
          <cell r="L163">
            <v>41566.510799999996</v>
          </cell>
        </row>
        <row r="164">
          <cell r="E164" t="str">
            <v>§µo mÆt ®­êng nhùa cò</v>
          </cell>
          <cell r="F164" t="str">
            <v>m2</v>
          </cell>
          <cell r="H164" t="str">
            <v/>
          </cell>
          <cell r="K164">
            <v>2761.6980000000003</v>
          </cell>
        </row>
        <row r="165">
          <cell r="E165" t="str">
            <v>b - Nh©n c«ng</v>
          </cell>
          <cell r="I165">
            <v>2761.6980000000003</v>
          </cell>
        </row>
        <row r="166">
          <cell r="E166" t="str">
            <v>Nh©n c«ng bËc 3,5/7</v>
          </cell>
          <cell r="F166" t="str">
            <v xml:space="preserve">C«ng </v>
          </cell>
          <cell r="G166">
            <v>0.2</v>
          </cell>
          <cell r="H166">
            <v>13808.49</v>
          </cell>
          <cell r="I166">
            <v>2761.6980000000003</v>
          </cell>
          <cell r="K166">
            <v>2761.6980000000003</v>
          </cell>
        </row>
        <row r="167">
          <cell r="E167" t="str">
            <v>T­íi nhùa dÝnh b¸m tiªu chuÈn 0,5 kg/m2</v>
          </cell>
          <cell r="F167" t="str">
            <v>100m2</v>
          </cell>
          <cell r="H167" t="str">
            <v/>
          </cell>
          <cell r="J167">
            <v>183030.75093485715</v>
          </cell>
          <cell r="K167">
            <v>4335.8658599999999</v>
          </cell>
          <cell r="L167">
            <v>73019.407999999996</v>
          </cell>
        </row>
        <row r="168">
          <cell r="E168" t="str">
            <v>a - VËt liÖu :</v>
          </cell>
          <cell r="I168">
            <v>183030.75093485715</v>
          </cell>
        </row>
        <row r="169">
          <cell r="E169" t="str">
            <v>Nhùa ®­êng</v>
          </cell>
          <cell r="F169" t="str">
            <v>kg</v>
          </cell>
          <cell r="G169">
            <v>32.322000000000003</v>
          </cell>
          <cell r="H169">
            <v>3428.1836190476188</v>
          </cell>
          <cell r="I169">
            <v>110805.75093485715</v>
          </cell>
          <cell r="J169">
            <v>110805.75093485715</v>
          </cell>
        </row>
        <row r="170">
          <cell r="E170" t="str">
            <v>DÇu Mazut</v>
          </cell>
          <cell r="F170" t="str">
            <v>kg</v>
          </cell>
          <cell r="G170">
            <v>16.05</v>
          </cell>
          <cell r="H170">
            <v>4500</v>
          </cell>
          <cell r="I170">
            <v>72225</v>
          </cell>
          <cell r="J170">
            <v>72225</v>
          </cell>
        </row>
        <row r="171">
          <cell r="E171" t="str">
            <v>b - Nh©n c«ng</v>
          </cell>
          <cell r="I171">
            <v>4335.8658599999999</v>
          </cell>
        </row>
        <row r="172">
          <cell r="E172" t="str">
            <v>Nh©n c«ng bËc 3,5/7</v>
          </cell>
          <cell r="F172" t="str">
            <v xml:space="preserve">C«ng </v>
          </cell>
          <cell r="G172">
            <v>0.314</v>
          </cell>
          <cell r="H172">
            <v>13808.49</v>
          </cell>
          <cell r="I172">
            <v>4335.8658599999999</v>
          </cell>
          <cell r="K172">
            <v>4335.8658599999999</v>
          </cell>
        </row>
        <row r="173">
          <cell r="E173" t="str">
            <v>c- m¸y</v>
          </cell>
          <cell r="I173">
            <v>73019.407999999996</v>
          </cell>
        </row>
        <row r="174">
          <cell r="E174" t="str">
            <v>¤t« t­íi nhùa 7T</v>
          </cell>
          <cell r="F174" t="str">
            <v>Ca</v>
          </cell>
          <cell r="G174">
            <v>9.8000000000000004E-2</v>
          </cell>
          <cell r="H174">
            <v>745096</v>
          </cell>
          <cell r="I174">
            <v>73019.407999999996</v>
          </cell>
          <cell r="L174">
            <v>73019.407999999996</v>
          </cell>
        </row>
        <row r="175">
          <cell r="E175" t="str">
            <v>T­ãi nhùa thÊm tiªu chuÈn 1kg/m2</v>
          </cell>
          <cell r="F175" t="str">
            <v>100m2</v>
          </cell>
          <cell r="H175" t="str">
            <v/>
          </cell>
          <cell r="J175">
            <v>414076.64163809526</v>
          </cell>
          <cell r="K175">
            <v>4335.8658599999999</v>
          </cell>
          <cell r="L175">
            <v>73019.407999999996</v>
          </cell>
        </row>
        <row r="176">
          <cell r="E176" t="str">
            <v>a - VËt liÖu :</v>
          </cell>
          <cell r="I176">
            <v>414076.64163809526</v>
          </cell>
        </row>
        <row r="177">
          <cell r="E177" t="str">
            <v>Nhùa ®­êng</v>
          </cell>
          <cell r="F177" t="str">
            <v>kg</v>
          </cell>
          <cell r="G177">
            <v>78.650000000000006</v>
          </cell>
          <cell r="H177">
            <v>3428.1836190476188</v>
          </cell>
          <cell r="I177">
            <v>269626.64163809526</v>
          </cell>
          <cell r="J177">
            <v>269626.64163809526</v>
          </cell>
        </row>
        <row r="178">
          <cell r="E178" t="str">
            <v>DÇu Mazut</v>
          </cell>
          <cell r="F178" t="str">
            <v>kg</v>
          </cell>
          <cell r="G178">
            <v>32.1</v>
          </cell>
          <cell r="H178">
            <v>4500</v>
          </cell>
          <cell r="I178">
            <v>144450</v>
          </cell>
          <cell r="J178">
            <v>144450</v>
          </cell>
        </row>
        <row r="179">
          <cell r="E179" t="str">
            <v>b - Nh©n c«ng</v>
          </cell>
          <cell r="I179">
            <v>4335.8658599999999</v>
          </cell>
        </row>
        <row r="180">
          <cell r="E180" t="str">
            <v>Nh©n c«ng bËc 3,5/7</v>
          </cell>
          <cell r="F180" t="str">
            <v xml:space="preserve">C«ng </v>
          </cell>
          <cell r="G180">
            <v>0.314</v>
          </cell>
          <cell r="H180">
            <v>13808.49</v>
          </cell>
          <cell r="I180">
            <v>4335.8658599999999</v>
          </cell>
          <cell r="K180">
            <v>4335.8658599999999</v>
          </cell>
        </row>
        <row r="181">
          <cell r="E181" t="str">
            <v>c- m¸y</v>
          </cell>
          <cell r="I181">
            <v>73019.407999999996</v>
          </cell>
        </row>
        <row r="182">
          <cell r="E182" t="str">
            <v>¤t« t­íi nhùa 7T</v>
          </cell>
          <cell r="F182" t="str">
            <v>Ca</v>
          </cell>
          <cell r="G182">
            <v>9.8000000000000004E-2</v>
          </cell>
          <cell r="H182">
            <v>745096</v>
          </cell>
          <cell r="I182">
            <v>73019.407999999996</v>
          </cell>
          <cell r="L182">
            <v>73019.407999999996</v>
          </cell>
        </row>
        <row r="183">
          <cell r="E183" t="str">
            <v>CP§D l¸ng nhùa dµy 15cm tc3,5Kg/m2</v>
          </cell>
          <cell r="F183" t="str">
            <v>100m2</v>
          </cell>
          <cell r="H183" t="str">
            <v/>
          </cell>
          <cell r="J183">
            <v>4806962.298452381</v>
          </cell>
          <cell r="K183">
            <v>135760.78075000001</v>
          </cell>
          <cell r="L183">
            <v>632057.5</v>
          </cell>
        </row>
        <row r="184">
          <cell r="E184" t="str">
            <v>a - VËt liÖu :</v>
          </cell>
          <cell r="I184">
            <v>4806962.298452381</v>
          </cell>
        </row>
        <row r="185">
          <cell r="E185" t="str">
            <v>CÊp phèi ®¸ d¨m</v>
          </cell>
          <cell r="F185" t="str">
            <v>m3</v>
          </cell>
          <cell r="G185">
            <v>21.355</v>
          </cell>
          <cell r="H185">
            <v>125926.74761904762</v>
          </cell>
          <cell r="I185">
            <v>2689165.6954047619</v>
          </cell>
          <cell r="J185">
            <v>2689165.6954047619</v>
          </cell>
        </row>
        <row r="186">
          <cell r="E186" t="str">
            <v>DÇu Mazut</v>
          </cell>
          <cell r="F186" t="str">
            <v>kg</v>
          </cell>
          <cell r="G186">
            <v>25.4</v>
          </cell>
          <cell r="H186">
            <v>4500</v>
          </cell>
          <cell r="I186">
            <v>114300</v>
          </cell>
          <cell r="J186">
            <v>114300</v>
          </cell>
        </row>
        <row r="187">
          <cell r="E187" t="str">
            <v>§¸ d¨m 1x2</v>
          </cell>
          <cell r="F187" t="str">
            <v>m3</v>
          </cell>
          <cell r="G187">
            <v>3.26</v>
          </cell>
          <cell r="H187">
            <v>148840.91428571427</v>
          </cell>
          <cell r="I187">
            <v>485221.38057142851</v>
          </cell>
          <cell r="J187">
            <v>485221.38057142851</v>
          </cell>
        </row>
        <row r="188">
          <cell r="E188" t="str">
            <v>§¸ d¨m 0,5x1</v>
          </cell>
          <cell r="F188" t="str">
            <v>m3</v>
          </cell>
          <cell r="G188">
            <v>0.5</v>
          </cell>
          <cell r="H188">
            <v>148840.91428571427</v>
          </cell>
          <cell r="I188">
            <v>74420.457142857136</v>
          </cell>
          <cell r="J188">
            <v>74420.457142857136</v>
          </cell>
        </row>
        <row r="189">
          <cell r="E189" t="str">
            <v>Nhùa ®­êng</v>
          </cell>
          <cell r="F189" t="str">
            <v>kg</v>
          </cell>
          <cell r="G189">
            <v>374.5</v>
          </cell>
          <cell r="H189">
            <v>3428.1836190476188</v>
          </cell>
          <cell r="I189">
            <v>1283854.7653333333</v>
          </cell>
          <cell r="J189">
            <v>1283854.7653333333</v>
          </cell>
        </row>
        <row r="190">
          <cell r="E190" t="str">
            <v>Cñi</v>
          </cell>
          <cell r="F190" t="str">
            <v>kg</v>
          </cell>
          <cell r="G190">
            <v>320</v>
          </cell>
          <cell r="H190">
            <v>500</v>
          </cell>
          <cell r="I190">
            <v>160000</v>
          </cell>
          <cell r="J190">
            <v>160000</v>
          </cell>
        </row>
        <row r="191">
          <cell r="E191" t="str">
            <v>b - Nh©n c«ng</v>
          </cell>
          <cell r="I191">
            <v>135760.78075000001</v>
          </cell>
        </row>
        <row r="192">
          <cell r="E192" t="str">
            <v>Nh©n c«ng bËc 3,0/7</v>
          </cell>
          <cell r="F192" t="str">
            <v xml:space="preserve">C«ng </v>
          </cell>
          <cell r="G192">
            <v>10.355</v>
          </cell>
          <cell r="H192">
            <v>13110.65</v>
          </cell>
          <cell r="I192">
            <v>135760.78075000001</v>
          </cell>
          <cell r="K192">
            <v>135760.78075000001</v>
          </cell>
        </row>
        <row r="193">
          <cell r="E193" t="str">
            <v>c- m¸y</v>
          </cell>
          <cell r="I193">
            <v>632057.5</v>
          </cell>
        </row>
        <row r="194">
          <cell r="E194" t="str">
            <v>M¸y lu 8.5T</v>
          </cell>
          <cell r="F194" t="str">
            <v>Ca</v>
          </cell>
          <cell r="G194">
            <v>2.5</v>
          </cell>
          <cell r="H194">
            <v>252823</v>
          </cell>
          <cell r="I194">
            <v>632057.5</v>
          </cell>
          <cell r="L194">
            <v>632057.5</v>
          </cell>
        </row>
        <row r="195">
          <cell r="E195" t="str">
            <v>L¸ng nhùa 2 líp tiªu chuÈn 3.5kg/m2</v>
          </cell>
          <cell r="F195" t="str">
            <v>100m2</v>
          </cell>
          <cell r="H195" t="str">
            <v/>
          </cell>
          <cell r="J195">
            <v>1982008.1939047619</v>
          </cell>
          <cell r="K195">
            <v>165978.04979999998</v>
          </cell>
          <cell r="L195">
            <v>127125.68000000001</v>
          </cell>
        </row>
        <row r="196">
          <cell r="E196" t="str">
            <v>a - VËt liÖu :</v>
          </cell>
          <cell r="I196">
            <v>1982008.1939047619</v>
          </cell>
        </row>
        <row r="197">
          <cell r="E197" t="str">
            <v>Nhùa ®­êng</v>
          </cell>
          <cell r="F197" t="str">
            <v>kg</v>
          </cell>
          <cell r="G197">
            <v>374.5</v>
          </cell>
          <cell r="H197">
            <v>3428.1836190476188</v>
          </cell>
          <cell r="I197">
            <v>1283854.7653333333</v>
          </cell>
          <cell r="J197">
            <v>1283854.7653333333</v>
          </cell>
        </row>
        <row r="198">
          <cell r="E198" t="str">
            <v>Cñi</v>
          </cell>
          <cell r="F198" t="str">
            <v>kg</v>
          </cell>
          <cell r="G198">
            <v>280</v>
          </cell>
          <cell r="H198">
            <v>500</v>
          </cell>
          <cell r="I198">
            <v>140000</v>
          </cell>
          <cell r="J198">
            <v>140000</v>
          </cell>
        </row>
        <row r="199">
          <cell r="E199" t="str">
            <v>§¸ d¨m 1x2</v>
          </cell>
          <cell r="F199" t="str">
            <v>m3</v>
          </cell>
          <cell r="G199">
            <v>3.25</v>
          </cell>
          <cell r="H199">
            <v>148840.91428571427</v>
          </cell>
          <cell r="I199">
            <v>483732.97142857139</v>
          </cell>
          <cell r="J199">
            <v>483732.97142857139</v>
          </cell>
        </row>
        <row r="200">
          <cell r="E200" t="str">
            <v>§¸ d¨m 0,5x1</v>
          </cell>
          <cell r="F200" t="str">
            <v>m3</v>
          </cell>
          <cell r="G200">
            <v>0.5</v>
          </cell>
          <cell r="H200">
            <v>148840.91428571427</v>
          </cell>
          <cell r="I200">
            <v>74420.457142857136</v>
          </cell>
          <cell r="J200">
            <v>74420.457142857136</v>
          </cell>
        </row>
        <row r="201">
          <cell r="E201" t="str">
            <v>b - Nh©n c«ng</v>
          </cell>
          <cell r="I201">
            <v>165978.04979999998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12.02</v>
          </cell>
          <cell r="H202">
            <v>13808.49</v>
          </cell>
          <cell r="I202">
            <v>165978.04979999998</v>
          </cell>
          <cell r="K202">
            <v>165978.04979999998</v>
          </cell>
        </row>
        <row r="203">
          <cell r="E203" t="str">
            <v>c- m¸y</v>
          </cell>
          <cell r="I203">
            <v>127125.68000000001</v>
          </cell>
        </row>
        <row r="204">
          <cell r="E204" t="str">
            <v>Lu 10T</v>
          </cell>
          <cell r="F204" t="str">
            <v>Ca</v>
          </cell>
          <cell r="G204">
            <v>0.44</v>
          </cell>
          <cell r="H204">
            <v>288922</v>
          </cell>
          <cell r="I204">
            <v>127125.68000000001</v>
          </cell>
          <cell r="L204">
            <v>127125.68000000001</v>
          </cell>
        </row>
        <row r="205">
          <cell r="E205" t="str">
            <v>§µo lÒ ®­êng ®Êt cÊp 3</v>
          </cell>
          <cell r="F205" t="str">
            <v>m3</v>
          </cell>
          <cell r="H205" t="str">
            <v/>
          </cell>
          <cell r="J205" t="e">
            <v>#REF!</v>
          </cell>
          <cell r="K205">
            <v>14028.395500000001</v>
          </cell>
          <cell r="L205">
            <v>0</v>
          </cell>
        </row>
        <row r="206">
          <cell r="E206" t="str">
            <v>b - Nh©n c«ng</v>
          </cell>
          <cell r="I206">
            <v>14028.395500000001</v>
          </cell>
        </row>
        <row r="207">
          <cell r="E207" t="str">
            <v>Nh©n c«ng bËc 3,0/7</v>
          </cell>
          <cell r="F207" t="str">
            <v xml:space="preserve">C«ng </v>
          </cell>
          <cell r="G207">
            <v>1.07</v>
          </cell>
          <cell r="H207">
            <v>13110.65</v>
          </cell>
          <cell r="I207">
            <v>14028.395500000001</v>
          </cell>
          <cell r="K207">
            <v>14028.395500000001</v>
          </cell>
        </row>
        <row r="208">
          <cell r="E208" t="str">
            <v xml:space="preserve">§µo nÒn ®­êng ®Êt cÊp 3 b»ng  thñ c«ng </v>
          </cell>
          <cell r="F208" t="str">
            <v>m3</v>
          </cell>
          <cell r="H208" t="str">
            <v/>
          </cell>
          <cell r="I208">
            <v>17377891.171428572</v>
          </cell>
          <cell r="J208" t="e">
            <v>#REF!</v>
          </cell>
          <cell r="K208">
            <v>13647.5718</v>
          </cell>
          <cell r="L208">
            <v>0</v>
          </cell>
        </row>
        <row r="209">
          <cell r="E209" t="str">
            <v>b - Nh©n c«ng</v>
          </cell>
          <cell r="I209">
            <v>13647.5718</v>
          </cell>
        </row>
        <row r="210">
          <cell r="E210" t="str">
            <v>Nh©n c«ng bËc 2,7/7</v>
          </cell>
          <cell r="F210" t="str">
            <v xml:space="preserve">C«ng </v>
          </cell>
          <cell r="G210">
            <v>1.07</v>
          </cell>
          <cell r="H210">
            <v>12754.74</v>
          </cell>
          <cell r="I210">
            <v>13647.5718</v>
          </cell>
          <cell r="K210">
            <v>13647.5718</v>
          </cell>
        </row>
        <row r="211">
          <cell r="E211" t="str">
            <v>§µo nÒn ®­êng ®Êt cÊp 3 b»ng m¸y CL&lt;=500m</v>
          </cell>
          <cell r="F211" t="str">
            <v>100m3</v>
          </cell>
          <cell r="H211" t="str">
            <v/>
          </cell>
          <cell r="J211">
            <v>0</v>
          </cell>
          <cell r="K211">
            <v>255657.67499999999</v>
          </cell>
          <cell r="L211">
            <v>707239.71600000001</v>
          </cell>
        </row>
        <row r="212">
          <cell r="E212" t="str">
            <v>b - Nh©n c«ng</v>
          </cell>
          <cell r="I212">
            <v>255657.67499999999</v>
          </cell>
        </row>
        <row r="213">
          <cell r="E213" t="str">
            <v>Nh©n c«ng bËc 3,0/7</v>
          </cell>
          <cell r="F213" t="str">
            <v xml:space="preserve">C«ng </v>
          </cell>
          <cell r="G213">
            <v>19.5</v>
          </cell>
          <cell r="H213">
            <v>13110.65</v>
          </cell>
          <cell r="I213">
            <v>255657.67499999999</v>
          </cell>
          <cell r="K213">
            <v>255657.67499999999</v>
          </cell>
        </row>
        <row r="214">
          <cell r="E214" t="str">
            <v>c- m¸y</v>
          </cell>
          <cell r="I214">
            <v>707239.71600000001</v>
          </cell>
        </row>
        <row r="215">
          <cell r="E215" t="str">
            <v>M¸y ®µo &lt;=0,8m3</v>
          </cell>
          <cell r="F215" t="str">
            <v>Ca</v>
          </cell>
          <cell r="G215">
            <v>0.44400000000000001</v>
          </cell>
          <cell r="H215">
            <v>705849</v>
          </cell>
          <cell r="I215">
            <v>313396.95600000001</v>
          </cell>
          <cell r="L215">
            <v>313396.95600000001</v>
          </cell>
        </row>
        <row r="216">
          <cell r="E216" t="str">
            <v>¤t« tù ®æ 10T</v>
          </cell>
          <cell r="F216" t="str">
            <v>Ca</v>
          </cell>
          <cell r="G216">
            <v>0.66</v>
          </cell>
          <cell r="H216">
            <v>525740</v>
          </cell>
          <cell r="I216">
            <v>346988.4</v>
          </cell>
          <cell r="L216">
            <v>346988.4</v>
          </cell>
        </row>
        <row r="217">
          <cell r="E217" t="str">
            <v>M¸y ñi 110cv</v>
          </cell>
          <cell r="F217" t="str">
            <v>Ca</v>
          </cell>
          <cell r="G217">
            <v>7.0000000000000007E-2</v>
          </cell>
          <cell r="H217">
            <v>669348</v>
          </cell>
          <cell r="I217">
            <v>46854.360000000008</v>
          </cell>
          <cell r="L217">
            <v>46854.360000000008</v>
          </cell>
        </row>
        <row r="218">
          <cell r="E218" t="str">
            <v>§µo r·nh ®Êt cÊp 3 b»ng m¸y</v>
          </cell>
          <cell r="F218" t="str">
            <v>100m3</v>
          </cell>
          <cell r="H218" t="str">
            <v/>
          </cell>
          <cell r="J218" t="e">
            <v>#REF!</v>
          </cell>
          <cell r="K218">
            <v>377586.72</v>
          </cell>
          <cell r="L218">
            <v>313396.95600000001</v>
          </cell>
        </row>
        <row r="219">
          <cell r="E219" t="str">
            <v>b - Nh©n c«ng</v>
          </cell>
          <cell r="I219">
            <v>377586.72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28.8</v>
          </cell>
          <cell r="H220">
            <v>13110.65</v>
          </cell>
          <cell r="I220">
            <v>377586.72</v>
          </cell>
          <cell r="K220">
            <v>377586.72</v>
          </cell>
        </row>
        <row r="221">
          <cell r="E221" t="str">
            <v>c- m¸y</v>
          </cell>
          <cell r="I221">
            <v>313396.95600000001</v>
          </cell>
        </row>
        <row r="222">
          <cell r="E222" t="str">
            <v>M¸y ®µo &lt;=0,8m3</v>
          </cell>
          <cell r="F222" t="str">
            <v>Ca</v>
          </cell>
          <cell r="G222">
            <v>0.44400000000000001</v>
          </cell>
          <cell r="H222">
            <v>705849</v>
          </cell>
          <cell r="I222">
            <v>313396.95600000001</v>
          </cell>
          <cell r="L222">
            <v>313396.95600000001</v>
          </cell>
        </row>
        <row r="223">
          <cell r="E223" t="str">
            <v>§µo bá líp mãng ®¸ b»ng m¸y</v>
          </cell>
          <cell r="F223" t="str">
            <v>100m3</v>
          </cell>
          <cell r="H223" t="str">
            <v/>
          </cell>
          <cell r="J223" t="e">
            <v>#REF!</v>
          </cell>
          <cell r="K223">
            <v>102394.17649999999</v>
          </cell>
          <cell r="L223">
            <v>176900.25599999999</v>
          </cell>
        </row>
        <row r="224">
          <cell r="E224" t="str">
            <v>b - Nh©n c«ng</v>
          </cell>
          <cell r="I224">
            <v>102394.17649999999</v>
          </cell>
        </row>
        <row r="225">
          <cell r="E225" t="str">
            <v>Nh©n c«ng bËc 3,0/7</v>
          </cell>
          <cell r="F225" t="str">
            <v xml:space="preserve">C«ng </v>
          </cell>
          <cell r="G225">
            <v>7.81</v>
          </cell>
          <cell r="H225">
            <v>13110.65</v>
          </cell>
          <cell r="I225">
            <v>102394.17649999999</v>
          </cell>
          <cell r="K225">
            <v>102394.17649999999</v>
          </cell>
        </row>
        <row r="226">
          <cell r="E226" t="str">
            <v>c- m¸y</v>
          </cell>
          <cell r="I226">
            <v>176900.25599999999</v>
          </cell>
        </row>
        <row r="227">
          <cell r="E227" t="str">
            <v>M¸y ®µo &lt;=0,4m3</v>
          </cell>
          <cell r="F227" t="str">
            <v>Ca</v>
          </cell>
          <cell r="G227">
            <v>0.44400000000000001</v>
          </cell>
          <cell r="H227">
            <v>398424</v>
          </cell>
          <cell r="I227">
            <v>176900.25599999999</v>
          </cell>
          <cell r="L227">
            <v>176900.25599999999</v>
          </cell>
        </row>
        <row r="228">
          <cell r="E228" t="str">
            <v>§µo ®Êt sö lý xinh lón b»ng m¸y</v>
          </cell>
          <cell r="F228" t="str">
            <v>100m3</v>
          </cell>
          <cell r="H228" t="str">
            <v/>
          </cell>
          <cell r="J228" t="e">
            <v>#REF!</v>
          </cell>
          <cell r="K228">
            <v>49558.256999999998</v>
          </cell>
          <cell r="L228">
            <v>250608.696</v>
          </cell>
        </row>
        <row r="229">
          <cell r="E229" t="str">
            <v>b - Nh©n c«ng</v>
          </cell>
          <cell r="I229">
            <v>49558.256999999998</v>
          </cell>
        </row>
        <row r="230">
          <cell r="E230" t="str">
            <v>Nh©n c«ng bËc 3,0/7</v>
          </cell>
          <cell r="F230" t="str">
            <v xml:space="preserve">C«ng </v>
          </cell>
          <cell r="G230">
            <v>3.78</v>
          </cell>
          <cell r="H230">
            <v>13110.65</v>
          </cell>
          <cell r="I230">
            <v>49558.256999999998</v>
          </cell>
          <cell r="K230">
            <v>49558.256999999998</v>
          </cell>
        </row>
        <row r="231">
          <cell r="E231" t="str">
            <v>c- m¸y</v>
          </cell>
          <cell r="I231">
            <v>250608.696</v>
          </cell>
        </row>
        <row r="232">
          <cell r="E232" t="str">
            <v>M¸y ®µo &lt;=0,4m3</v>
          </cell>
          <cell r="F232" t="str">
            <v>Ca</v>
          </cell>
          <cell r="G232">
            <v>0.629</v>
          </cell>
          <cell r="H232">
            <v>398424</v>
          </cell>
          <cell r="I232">
            <v>250608.696</v>
          </cell>
          <cell r="L232">
            <v>250608.696</v>
          </cell>
        </row>
        <row r="233">
          <cell r="E233" t="str">
            <v>§µo bá mÆt ®­êng nhùa</v>
          </cell>
          <cell r="F233" t="str">
            <v>m2</v>
          </cell>
          <cell r="K233">
            <v>2761.6980000000003</v>
          </cell>
        </row>
        <row r="234">
          <cell r="E234" t="str">
            <v>b - Nh©n c«ng</v>
          </cell>
          <cell r="I234">
            <v>2761.6980000000003</v>
          </cell>
        </row>
        <row r="235">
          <cell r="E235" t="str">
            <v>Nh©n c«ng bËc 3,5/7</v>
          </cell>
          <cell r="F235" t="str">
            <v xml:space="preserve">C«ng </v>
          </cell>
          <cell r="G235">
            <v>0.2</v>
          </cell>
          <cell r="H235">
            <v>13808.49</v>
          </cell>
          <cell r="I235">
            <v>2761.6980000000003</v>
          </cell>
          <cell r="K235">
            <v>2761.6980000000003</v>
          </cell>
        </row>
        <row r="236">
          <cell r="E236" t="str">
            <v>§µo bá mãng ®¸ b»ng thñ c«ng</v>
          </cell>
          <cell r="F236" t="str">
            <v>m3</v>
          </cell>
          <cell r="K236">
            <v>23060.1783</v>
          </cell>
        </row>
        <row r="237">
          <cell r="E237" t="str">
            <v>b - Nh©n c«ng</v>
          </cell>
          <cell r="I237">
            <v>23060.1783</v>
          </cell>
        </row>
        <row r="238">
          <cell r="E238" t="str">
            <v>Nh©n c«ng bËc 3,5/7</v>
          </cell>
          <cell r="F238" t="str">
            <v xml:space="preserve">C«ng </v>
          </cell>
          <cell r="G238">
            <v>1.67</v>
          </cell>
          <cell r="H238">
            <v>13808.49</v>
          </cell>
          <cell r="I238">
            <v>23060.1783</v>
          </cell>
          <cell r="K238">
            <v>23060.1783</v>
          </cell>
        </row>
        <row r="239">
          <cell r="E239" t="str">
            <v>CP§D  líp d­íi lo¹i II</v>
          </cell>
          <cell r="F239" t="str">
            <v>100m3</v>
          </cell>
          <cell r="H239" t="str">
            <v/>
          </cell>
          <cell r="J239">
            <v>17377891.171428572</v>
          </cell>
          <cell r="K239">
            <v>60926.628000000004</v>
          </cell>
          <cell r="L239">
            <v>950767.75282500009</v>
          </cell>
        </row>
        <row r="240">
          <cell r="E240" t="str">
            <v>a - VËt liÖu :</v>
          </cell>
          <cell r="I240">
            <v>17377891.171428572</v>
          </cell>
        </row>
        <row r="241">
          <cell r="E241" t="str">
            <v>CÊp phèi ®¸ d¨m</v>
          </cell>
          <cell r="F241" t="str">
            <v>m3</v>
          </cell>
          <cell r="G241">
            <v>138</v>
          </cell>
          <cell r="H241">
            <v>125926.74761904762</v>
          </cell>
          <cell r="I241">
            <v>17377891.171428572</v>
          </cell>
          <cell r="J241">
            <v>17377891.171428572</v>
          </cell>
        </row>
        <row r="242">
          <cell r="E242" t="str">
            <v>b - Nh©n c«ng</v>
          </cell>
          <cell r="I242">
            <v>60926.628000000004</v>
          </cell>
        </row>
        <row r="243">
          <cell r="E243" t="str">
            <v>Nh©n c«ng bËc 4,0/7</v>
          </cell>
          <cell r="F243" t="str">
            <v xml:space="preserve">C«ng </v>
          </cell>
          <cell r="G243">
            <v>4.2</v>
          </cell>
          <cell r="H243">
            <v>14506.34</v>
          </cell>
          <cell r="I243">
            <v>60926.628000000004</v>
          </cell>
          <cell r="K243">
            <v>60926.628000000004</v>
          </cell>
        </row>
        <row r="244">
          <cell r="E244" t="str">
            <v>c- m¸y</v>
          </cell>
          <cell r="I244">
            <v>950767.75282500009</v>
          </cell>
        </row>
        <row r="245">
          <cell r="E245" t="str">
            <v>M¸y ñi 110cv</v>
          </cell>
          <cell r="F245" t="str">
            <v>Ca</v>
          </cell>
          <cell r="G245">
            <v>0.5</v>
          </cell>
          <cell r="H245">
            <v>669348</v>
          </cell>
          <cell r="I245">
            <v>334674</v>
          </cell>
          <cell r="L245">
            <v>334674</v>
          </cell>
        </row>
        <row r="246">
          <cell r="E246" t="str">
            <v>M¸y san 110cv</v>
          </cell>
          <cell r="F246" t="str">
            <v>Ca</v>
          </cell>
          <cell r="G246">
            <v>0.105</v>
          </cell>
          <cell r="H246">
            <v>584271</v>
          </cell>
          <cell r="I246">
            <v>61348.454999999994</v>
          </cell>
          <cell r="L246">
            <v>61348.454999999994</v>
          </cell>
        </row>
        <row r="247">
          <cell r="E247" t="str">
            <v>Lu rung 25T</v>
          </cell>
          <cell r="F247" t="str">
            <v>Ca</v>
          </cell>
          <cell r="G247">
            <v>0.25</v>
          </cell>
          <cell r="H247">
            <v>928648</v>
          </cell>
          <cell r="I247">
            <v>232162</v>
          </cell>
          <cell r="L247">
            <v>232162</v>
          </cell>
        </row>
        <row r="248">
          <cell r="E248" t="str">
            <v>Lu b¸nh lèp 16T</v>
          </cell>
          <cell r="F248" t="str">
            <v>Ca</v>
          </cell>
          <cell r="G248">
            <v>0.37</v>
          </cell>
          <cell r="H248">
            <v>432053</v>
          </cell>
          <cell r="I248">
            <v>159859.60999999999</v>
          </cell>
          <cell r="L248">
            <v>159859.60999999999</v>
          </cell>
        </row>
        <row r="249">
          <cell r="E249" t="str">
            <v>Lu 10T</v>
          </cell>
          <cell r="F249" t="str">
            <v>Ca</v>
          </cell>
          <cell r="G249">
            <v>0.25</v>
          </cell>
          <cell r="H249">
            <v>288922</v>
          </cell>
          <cell r="I249">
            <v>72230.5</v>
          </cell>
          <cell r="L249">
            <v>72230.5</v>
          </cell>
        </row>
        <row r="250">
          <cell r="E250" t="str">
            <v>¤t« t­íi n­íc 5m3</v>
          </cell>
          <cell r="F250" t="str">
            <v>Ca</v>
          </cell>
          <cell r="G250">
            <v>0.25</v>
          </cell>
          <cell r="H250">
            <v>343052</v>
          </cell>
          <cell r="I250">
            <v>85763</v>
          </cell>
          <cell r="L250">
            <v>85763</v>
          </cell>
        </row>
        <row r="251">
          <cell r="E251" t="str">
            <v>M¸y kh¸c</v>
          </cell>
          <cell r="F251" t="str">
            <v>%</v>
          </cell>
          <cell r="G251">
            <v>0.5</v>
          </cell>
          <cell r="H251">
            <v>946037.56500000006</v>
          </cell>
          <cell r="I251">
            <v>4730.187825</v>
          </cell>
          <cell r="L251">
            <v>4730.187825</v>
          </cell>
        </row>
        <row r="252">
          <cell r="E252" t="str">
            <v>CÊp phèi ®¸ d¨m líp trªn lo¹i I</v>
          </cell>
          <cell r="F252" t="str">
            <v>100m3</v>
          </cell>
          <cell r="H252" t="str">
            <v/>
          </cell>
          <cell r="J252">
            <v>18692176.885714285</v>
          </cell>
          <cell r="K252">
            <v>66729.16399999999</v>
          </cell>
          <cell r="L252">
            <v>905105.01</v>
          </cell>
        </row>
        <row r="253">
          <cell r="E253" t="str">
            <v>a - VËt liÖu :</v>
          </cell>
          <cell r="I253">
            <v>18692176.885714285</v>
          </cell>
        </row>
        <row r="254">
          <cell r="E254" t="str">
            <v>CÊp phèi ®¸ d¨m</v>
          </cell>
          <cell r="F254" t="str">
            <v>m3</v>
          </cell>
          <cell r="G254">
            <v>138</v>
          </cell>
          <cell r="H254">
            <v>135450.55714285714</v>
          </cell>
          <cell r="I254">
            <v>18692176.885714285</v>
          </cell>
          <cell r="J254">
            <v>18692176.885714285</v>
          </cell>
        </row>
        <row r="255">
          <cell r="E255" t="str">
            <v>b - Nh©n c«ng</v>
          </cell>
          <cell r="I255">
            <v>66729.16399999999</v>
          </cell>
        </row>
        <row r="256">
          <cell r="E256" t="str">
            <v>Nh©n c«ng bËc 4,0/7</v>
          </cell>
          <cell r="F256" t="str">
            <v xml:space="preserve">C«ng </v>
          </cell>
          <cell r="G256">
            <v>4.5999999999999996</v>
          </cell>
          <cell r="H256">
            <v>14506.34</v>
          </cell>
          <cell r="I256">
            <v>66729.16399999999</v>
          </cell>
          <cell r="K256">
            <v>66729.16399999999</v>
          </cell>
        </row>
        <row r="257">
          <cell r="E257" t="str">
            <v>c- m¸y</v>
          </cell>
          <cell r="I257">
            <v>905105.01</v>
          </cell>
        </row>
        <row r="258">
          <cell r="E258" t="str">
            <v>M¸y r¶I 50-60m3/h</v>
          </cell>
          <cell r="F258" t="str">
            <v>Ca</v>
          </cell>
          <cell r="G258">
            <v>0.25</v>
          </cell>
          <cell r="H258">
            <v>1177680</v>
          </cell>
          <cell r="I258">
            <v>294420</v>
          </cell>
          <cell r="L258">
            <v>294420</v>
          </cell>
        </row>
        <row r="259">
          <cell r="E259" t="str">
            <v>Lu rung 25T</v>
          </cell>
          <cell r="F259" t="str">
            <v>Ca</v>
          </cell>
          <cell r="G259">
            <v>0.25</v>
          </cell>
          <cell r="H259">
            <v>928648</v>
          </cell>
          <cell r="I259">
            <v>232162</v>
          </cell>
          <cell r="L259">
            <v>232162</v>
          </cell>
        </row>
        <row r="260">
          <cell r="E260" t="str">
            <v>Lu b¸nh lèp 16T</v>
          </cell>
          <cell r="F260" t="str">
            <v>Ca</v>
          </cell>
          <cell r="G260">
            <v>0.5</v>
          </cell>
          <cell r="H260">
            <v>432053</v>
          </cell>
          <cell r="I260">
            <v>216026.5</v>
          </cell>
          <cell r="L260">
            <v>216026.5</v>
          </cell>
        </row>
        <row r="261">
          <cell r="E261" t="str">
            <v>Lu 10T</v>
          </cell>
          <cell r="F261" t="str">
            <v>Ca</v>
          </cell>
          <cell r="G261">
            <v>0.25</v>
          </cell>
          <cell r="H261">
            <v>288922</v>
          </cell>
          <cell r="I261">
            <v>72230.5</v>
          </cell>
          <cell r="L261">
            <v>72230.5</v>
          </cell>
        </row>
        <row r="262">
          <cell r="E262" t="str">
            <v>¤t« t­íi n­íc 5m3</v>
          </cell>
          <cell r="F262" t="str">
            <v>Ca</v>
          </cell>
          <cell r="G262">
            <v>0.25</v>
          </cell>
          <cell r="H262">
            <v>343052</v>
          </cell>
          <cell r="I262">
            <v>85763</v>
          </cell>
          <cell r="L262">
            <v>85763</v>
          </cell>
        </row>
        <row r="263">
          <cell r="E263" t="str">
            <v>M¸y kh¸c</v>
          </cell>
          <cell r="F263" t="str">
            <v>%</v>
          </cell>
          <cell r="G263">
            <v>0.5</v>
          </cell>
          <cell r="H263">
            <v>900602</v>
          </cell>
          <cell r="I263">
            <v>4503.01</v>
          </cell>
          <cell r="L263">
            <v>4503.01</v>
          </cell>
        </row>
        <row r="264">
          <cell r="E264" t="str">
            <v>BiÓn b¸o ph¶n quang h×nh tam gi¸c</v>
          </cell>
          <cell r="F264" t="str">
            <v>bé</v>
          </cell>
          <cell r="J264">
            <v>488208.56443064997</v>
          </cell>
          <cell r="K264">
            <v>13635.076000000001</v>
          </cell>
          <cell r="L264">
            <v>26673.059999999998</v>
          </cell>
        </row>
        <row r="265">
          <cell r="E265" t="str">
            <v>a - VËt liÖu :</v>
          </cell>
          <cell r="I265">
            <v>488208.56443064997</v>
          </cell>
        </row>
        <row r="266">
          <cell r="E266" t="str">
            <v>BiÓn b¸o</v>
          </cell>
          <cell r="F266" t="str">
            <v>bé</v>
          </cell>
          <cell r="G266">
            <v>1</v>
          </cell>
          <cell r="H266">
            <v>210000</v>
          </cell>
          <cell r="I266">
            <v>210000</v>
          </cell>
          <cell r="J266">
            <v>210000</v>
          </cell>
        </row>
        <row r="267">
          <cell r="E267" t="str">
            <v>Trô biÓn b¸o</v>
          </cell>
          <cell r="F267" t="str">
            <v>bé</v>
          </cell>
          <cell r="G267">
            <v>1</v>
          </cell>
          <cell r="H267">
            <v>220000</v>
          </cell>
          <cell r="I267">
            <v>220000</v>
          </cell>
          <cell r="J267">
            <v>220000</v>
          </cell>
        </row>
        <row r="268">
          <cell r="E268" t="str">
            <v xml:space="preserve">V÷a bªt«ng M150 ®¸ 1x2 </v>
          </cell>
          <cell r="F268" t="str">
            <v>m3</v>
          </cell>
          <cell r="G268">
            <v>8.5000000000000006E-2</v>
          </cell>
          <cell r="H268">
            <v>411300.44179999991</v>
          </cell>
          <cell r="I268">
            <v>34960.537552999995</v>
          </cell>
          <cell r="J268">
            <v>34960.537552999995</v>
          </cell>
        </row>
        <row r="269">
          <cell r="E269" t="str">
            <v>VËt liÖu kh¸c</v>
          </cell>
          <cell r="F269" t="str">
            <v>%</v>
          </cell>
          <cell r="G269">
            <v>5</v>
          </cell>
          <cell r="H269">
            <v>464960.53755299997</v>
          </cell>
          <cell r="I269">
            <v>23248.026877649998</v>
          </cell>
          <cell r="J269">
            <v>23248.026877649998</v>
          </cell>
        </row>
        <row r="270">
          <cell r="E270" t="str">
            <v>b - Nh©n c«ng</v>
          </cell>
          <cell r="I270">
            <v>13635.076000000001</v>
          </cell>
        </row>
        <row r="271">
          <cell r="E271" t="str">
            <v>Nh©n c«ng bËc 3,0/7</v>
          </cell>
          <cell r="F271" t="str">
            <v xml:space="preserve">C«ng </v>
          </cell>
          <cell r="G271">
            <v>1.04</v>
          </cell>
          <cell r="H271">
            <v>13110.65</v>
          </cell>
          <cell r="I271">
            <v>13635.076000000001</v>
          </cell>
          <cell r="K271">
            <v>13635.076000000001</v>
          </cell>
        </row>
        <row r="272">
          <cell r="E272" t="str">
            <v>c- M¸y thi c«ng</v>
          </cell>
          <cell r="I272">
            <v>26673.059999999998</v>
          </cell>
        </row>
        <row r="273">
          <cell r="E273" t="str">
            <v>¤t« tù ®æ 7T</v>
          </cell>
          <cell r="F273" t="str">
            <v>Ca</v>
          </cell>
          <cell r="G273">
            <v>0.06</v>
          </cell>
          <cell r="H273">
            <v>444551</v>
          </cell>
          <cell r="I273">
            <v>26673.059999999998</v>
          </cell>
          <cell r="L273">
            <v>26673.059999999998</v>
          </cell>
        </row>
        <row r="274">
          <cell r="E274" t="str">
            <v>BiÓn b¸o ph¶n quang h×nh ch÷ nhËt</v>
          </cell>
          <cell r="F274" t="str">
            <v>bé</v>
          </cell>
          <cell r="G274">
            <v>1</v>
          </cell>
          <cell r="J274">
            <v>477708.56443064997</v>
          </cell>
          <cell r="K274">
            <v>13635.076000000001</v>
          </cell>
          <cell r="L274">
            <v>26673.059999999998</v>
          </cell>
        </row>
        <row r="275">
          <cell r="E275" t="str">
            <v>a - VËt liÖu :</v>
          </cell>
          <cell r="I275">
            <v>477708.56443064997</v>
          </cell>
        </row>
        <row r="276">
          <cell r="E276" t="str">
            <v>BiÓn b¸o</v>
          </cell>
          <cell r="F276" t="str">
            <v>bé</v>
          </cell>
          <cell r="G276">
            <v>1</v>
          </cell>
          <cell r="H276">
            <v>200000</v>
          </cell>
          <cell r="I276">
            <v>200000</v>
          </cell>
          <cell r="J276">
            <v>200000</v>
          </cell>
        </row>
        <row r="277">
          <cell r="E277" t="str">
            <v>Trô biÓn b¸o</v>
          </cell>
          <cell r="F277" t="str">
            <v>bé</v>
          </cell>
          <cell r="G277">
            <v>1</v>
          </cell>
          <cell r="H277">
            <v>220000</v>
          </cell>
          <cell r="I277">
            <v>220000</v>
          </cell>
          <cell r="J277">
            <v>220000</v>
          </cell>
        </row>
        <row r="278">
          <cell r="E278" t="str">
            <v>V÷a bªt«ng M150 ®¸ 1x2</v>
          </cell>
          <cell r="F278" t="str">
            <v>m3</v>
          </cell>
          <cell r="G278">
            <v>8.5000000000000006E-2</v>
          </cell>
          <cell r="H278">
            <v>411300.44179999991</v>
          </cell>
          <cell r="I278">
            <v>34960.537552999995</v>
          </cell>
          <cell r="J278">
            <v>34960.537552999995</v>
          </cell>
        </row>
        <row r="279">
          <cell r="E279" t="str">
            <v>VËt liÖu kh¸c</v>
          </cell>
          <cell r="F279" t="str">
            <v>%</v>
          </cell>
          <cell r="G279">
            <v>5</v>
          </cell>
          <cell r="H279">
            <v>454960.53755299997</v>
          </cell>
          <cell r="I279">
            <v>22748.026877649998</v>
          </cell>
          <cell r="J279">
            <v>22748.026877649998</v>
          </cell>
        </row>
        <row r="280">
          <cell r="E280" t="str">
            <v>b - Nh©n c«ng</v>
          </cell>
          <cell r="I280">
            <v>13635.076000000001</v>
          </cell>
        </row>
        <row r="281">
          <cell r="E281" t="str">
            <v>Nh©n c«ng bËc 3,0/7</v>
          </cell>
          <cell r="F281" t="str">
            <v xml:space="preserve">C«ng </v>
          </cell>
          <cell r="G281">
            <v>1.04</v>
          </cell>
          <cell r="H281">
            <v>13110.65</v>
          </cell>
          <cell r="I281">
            <v>13635.076000000001</v>
          </cell>
          <cell r="K281">
            <v>13635.076000000001</v>
          </cell>
        </row>
        <row r="282">
          <cell r="E282" t="str">
            <v>c- M¸y thi c«ng</v>
          </cell>
          <cell r="I282">
            <v>26673.059999999998</v>
          </cell>
        </row>
        <row r="283">
          <cell r="E283" t="str">
            <v>¤t« tù ®æ 7T</v>
          </cell>
          <cell r="F283" t="str">
            <v>Ca</v>
          </cell>
          <cell r="G283">
            <v>0.06</v>
          </cell>
          <cell r="H283">
            <v>444551</v>
          </cell>
          <cell r="I283">
            <v>26673.059999999998</v>
          </cell>
          <cell r="L283">
            <v>26673.059999999998</v>
          </cell>
        </row>
        <row r="284">
          <cell r="E284" t="str">
            <v>Gia cè taluy b»ng ®¸ héc x©y v÷a M100</v>
          </cell>
          <cell r="F284" t="str">
            <v>m3</v>
          </cell>
          <cell r="J284">
            <v>293608.0154416571</v>
          </cell>
          <cell r="K284">
            <v>28721.659200000002</v>
          </cell>
          <cell r="L284">
            <v>0</v>
          </cell>
        </row>
        <row r="285">
          <cell r="E285" t="str">
            <v>a - VËt liÖu :</v>
          </cell>
          <cell r="I285">
            <v>293608.0154416571</v>
          </cell>
        </row>
        <row r="286">
          <cell r="E286" t="str">
            <v xml:space="preserve">§¸ héc </v>
          </cell>
          <cell r="F286" t="str">
            <v>m3</v>
          </cell>
          <cell r="G286">
            <v>1.2</v>
          </cell>
          <cell r="H286">
            <v>94158.859523809515</v>
          </cell>
          <cell r="I286">
            <v>112990.63142857142</v>
          </cell>
          <cell r="J286">
            <v>112990.63142857142</v>
          </cell>
        </row>
        <row r="287">
          <cell r="E287" t="str">
            <v>§¸ d¨m 4x6</v>
          </cell>
          <cell r="F287" t="str">
            <v>m3</v>
          </cell>
          <cell r="G287">
            <v>5.7000000000000002E-2</v>
          </cell>
          <cell r="H287">
            <v>90881.064285714267</v>
          </cell>
          <cell r="I287">
            <v>5180.2206642857136</v>
          </cell>
          <cell r="J287">
            <v>5180.2206642857136</v>
          </cell>
        </row>
        <row r="288">
          <cell r="E288" t="str">
            <v>V÷a xi m¨ng M100</v>
          </cell>
          <cell r="F288" t="str">
            <v>m3</v>
          </cell>
          <cell r="G288">
            <v>0.42</v>
          </cell>
          <cell r="H288">
            <v>417707.53178285714</v>
          </cell>
          <cell r="I288">
            <v>175437.16334879998</v>
          </cell>
          <cell r="J288">
            <v>175437.16334879998</v>
          </cell>
        </row>
        <row r="289">
          <cell r="E289" t="str">
            <v>b - Nh©n c«ng</v>
          </cell>
          <cell r="I289">
            <v>28721.659200000002</v>
          </cell>
        </row>
        <row r="290">
          <cell r="E290" t="str">
            <v>Nh©n c«ng bËc 3,5/7</v>
          </cell>
          <cell r="F290" t="str">
            <v xml:space="preserve">C«ng </v>
          </cell>
          <cell r="G290">
            <v>2.08</v>
          </cell>
          <cell r="H290">
            <v>13808.49</v>
          </cell>
          <cell r="I290">
            <v>28721.659200000002</v>
          </cell>
          <cell r="K290">
            <v>28721.659200000002</v>
          </cell>
        </row>
        <row r="291">
          <cell r="E291" t="str">
            <v>§¸ héc x©y mãng ch©n khay v÷a M100</v>
          </cell>
          <cell r="F291" t="str">
            <v>m3</v>
          </cell>
          <cell r="J291">
            <v>293608.0154416571</v>
          </cell>
          <cell r="K291">
            <v>26374.215899999999</v>
          </cell>
          <cell r="L291">
            <v>0</v>
          </cell>
        </row>
        <row r="292">
          <cell r="E292" t="str">
            <v>a - VËt liÖu :</v>
          </cell>
          <cell r="I292">
            <v>293608.0154416571</v>
          </cell>
        </row>
        <row r="293">
          <cell r="E293" t="str">
            <v xml:space="preserve">§¸ héc </v>
          </cell>
          <cell r="F293" t="str">
            <v>m3</v>
          </cell>
          <cell r="G293">
            <v>1.2</v>
          </cell>
          <cell r="H293">
            <v>94158.859523809515</v>
          </cell>
          <cell r="I293">
            <v>112990.63142857142</v>
          </cell>
          <cell r="J293">
            <v>112990.63142857142</v>
          </cell>
        </row>
        <row r="294">
          <cell r="E294" t="str">
            <v>§¸ d¨m 4x6</v>
          </cell>
          <cell r="F294" t="str">
            <v>m3</v>
          </cell>
          <cell r="G294">
            <v>5.7000000000000002E-2</v>
          </cell>
          <cell r="H294">
            <v>90881.064285714267</v>
          </cell>
          <cell r="I294">
            <v>5180.2206642857136</v>
          </cell>
          <cell r="J294">
            <v>5180.2206642857136</v>
          </cell>
        </row>
        <row r="295">
          <cell r="E295" t="str">
            <v>V÷a xi m¨ng M100</v>
          </cell>
          <cell r="F295" t="str">
            <v>m3</v>
          </cell>
          <cell r="G295">
            <v>0.42</v>
          </cell>
          <cell r="H295">
            <v>417707.53178285714</v>
          </cell>
          <cell r="I295">
            <v>175437.16334879998</v>
          </cell>
          <cell r="J295">
            <v>175437.16334879998</v>
          </cell>
        </row>
        <row r="296">
          <cell r="E296" t="str">
            <v>b - Nh©n c«ng</v>
          </cell>
          <cell r="I296">
            <v>26374.215899999999</v>
          </cell>
        </row>
        <row r="297">
          <cell r="E297" t="str">
            <v>Nh©n c«ng bËc 3,5/7</v>
          </cell>
          <cell r="F297" t="str">
            <v xml:space="preserve">C«ng </v>
          </cell>
          <cell r="G297">
            <v>1.91</v>
          </cell>
          <cell r="H297">
            <v>13808.49</v>
          </cell>
          <cell r="I297">
            <v>26374.215899999999</v>
          </cell>
          <cell r="K297">
            <v>26374.215899999999</v>
          </cell>
        </row>
        <row r="298">
          <cell r="E298" t="str">
            <v>D¨m s¹n ®Öm</v>
          </cell>
          <cell r="F298" t="str">
            <v>m3</v>
          </cell>
          <cell r="J298">
            <v>110874.8984285714</v>
          </cell>
          <cell r="K298">
            <v>28450.110499999999</v>
          </cell>
        </row>
        <row r="299">
          <cell r="E299" t="str">
            <v>a - VËt liÖu :</v>
          </cell>
          <cell r="I299">
            <v>110874.8984285714</v>
          </cell>
        </row>
        <row r="300">
          <cell r="E300" t="str">
            <v>§¸ d¨m 4x6</v>
          </cell>
          <cell r="F300" t="str">
            <v>m3</v>
          </cell>
          <cell r="G300">
            <v>1.22</v>
          </cell>
          <cell r="H300">
            <v>90881.064285714267</v>
          </cell>
          <cell r="I300">
            <v>110874.8984285714</v>
          </cell>
          <cell r="J300">
            <v>110874.8984285714</v>
          </cell>
        </row>
        <row r="301">
          <cell r="E301" t="str">
            <v>b - Nh©n c«ng</v>
          </cell>
          <cell r="I301">
            <v>28450.110499999999</v>
          </cell>
        </row>
        <row r="302">
          <cell r="E302" t="str">
            <v>Nh©n c«ng bËc 3,0/7</v>
          </cell>
          <cell r="F302" t="str">
            <v xml:space="preserve">C«ng </v>
          </cell>
          <cell r="G302">
            <v>2.17</v>
          </cell>
          <cell r="H302">
            <v>13110.65</v>
          </cell>
          <cell r="I302">
            <v>28450.110499999999</v>
          </cell>
          <cell r="K302">
            <v>28450.110499999999</v>
          </cell>
        </row>
        <row r="303">
          <cell r="E303" t="str">
            <v>Lu lÌn nÒn ®­êng cò ®¹t K98</v>
          </cell>
          <cell r="F303" t="str">
            <v>100m3</v>
          </cell>
          <cell r="J303">
            <v>0</v>
          </cell>
          <cell r="K303">
            <v>0</v>
          </cell>
          <cell r="L303">
            <v>123378.84400000001</v>
          </cell>
        </row>
        <row r="304">
          <cell r="E304" t="str">
            <v>c- M¸y thi c«ng</v>
          </cell>
          <cell r="I304">
            <v>123378.84400000001</v>
          </cell>
        </row>
        <row r="305">
          <cell r="E305" t="str">
            <v>M¸y ®Çm 25T</v>
          </cell>
          <cell r="F305" t="str">
            <v>Ca</v>
          </cell>
          <cell r="G305">
            <v>0.24400000000000002</v>
          </cell>
          <cell r="H305">
            <v>505651</v>
          </cell>
          <cell r="I305">
            <v>123378.84400000001</v>
          </cell>
          <cell r="L305">
            <v>123378.84400000001</v>
          </cell>
        </row>
        <row r="306">
          <cell r="E306" t="str">
            <v>§µo khu«n ®Êt cÊp 3 b»ng thñ c«ng</v>
          </cell>
          <cell r="F306" t="str">
            <v>m3</v>
          </cell>
          <cell r="K306">
            <v>16198.5198</v>
          </cell>
          <cell r="L306">
            <v>0</v>
          </cell>
        </row>
        <row r="307">
          <cell r="E307" t="str">
            <v>b - Nh©n c«ng</v>
          </cell>
          <cell r="I307">
            <v>16198.5198</v>
          </cell>
        </row>
        <row r="308">
          <cell r="E308" t="str">
            <v>Nh©n c«ng bËc 2,7/7</v>
          </cell>
          <cell r="F308" t="str">
            <v xml:space="preserve">C«ng </v>
          </cell>
          <cell r="G308">
            <v>1.27</v>
          </cell>
          <cell r="H308">
            <v>12754.74</v>
          </cell>
          <cell r="I308">
            <v>16198.5198</v>
          </cell>
          <cell r="K308">
            <v>16198.5198</v>
          </cell>
        </row>
        <row r="309">
          <cell r="E309" t="str">
            <v>§µo khu«n ®Êt cÊp 3 b»ng m¸y</v>
          </cell>
          <cell r="F309" t="str">
            <v>100m3</v>
          </cell>
          <cell r="K309" t="e">
            <v>#REF!</v>
          </cell>
          <cell r="L309" t="e">
            <v>#REF!</v>
          </cell>
        </row>
        <row r="310">
          <cell r="E310" t="str">
            <v>b - Nh©n c«ng</v>
          </cell>
          <cell r="I310">
            <v>106196.265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8.1</v>
          </cell>
          <cell r="H311">
            <v>13110.65</v>
          </cell>
          <cell r="I311">
            <v>106196.265</v>
          </cell>
          <cell r="K311">
            <v>106196.265</v>
          </cell>
        </row>
        <row r="312">
          <cell r="E312" t="str">
            <v>c- M¸y thi c«ng</v>
          </cell>
          <cell r="I312">
            <v>417673.152</v>
          </cell>
        </row>
        <row r="313">
          <cell r="E313" t="str">
            <v>M¸y ñi 110cv</v>
          </cell>
          <cell r="F313" t="str">
            <v>Ca</v>
          </cell>
          <cell r="G313">
            <v>0.624</v>
          </cell>
          <cell r="H313">
            <v>669348</v>
          </cell>
          <cell r="I313">
            <v>417673.152</v>
          </cell>
          <cell r="L313">
            <v>417673.152</v>
          </cell>
        </row>
        <row r="314">
          <cell r="E314" t="str">
            <v>§µo nÒn ®­êng ®¸ cÊp IV</v>
          </cell>
          <cell r="F314" t="str">
            <v>100m3</v>
          </cell>
          <cell r="H314" t="str">
            <v/>
          </cell>
          <cell r="J314">
            <v>1498179.15</v>
          </cell>
          <cell r="K314">
            <v>483297.14999999997</v>
          </cell>
          <cell r="L314">
            <v>327960.49359999999</v>
          </cell>
        </row>
        <row r="315">
          <cell r="E315" t="str">
            <v>a - VËt liÖu :</v>
          </cell>
          <cell r="I315">
            <v>1498179.15</v>
          </cell>
        </row>
        <row r="316">
          <cell r="E316" t="str">
            <v>Thuèc næ Am«nÝt</v>
          </cell>
          <cell r="F316" t="str">
            <v>kg</v>
          </cell>
          <cell r="G316">
            <v>60</v>
          </cell>
          <cell r="H316">
            <v>20641.285714285714</v>
          </cell>
          <cell r="I316">
            <v>1238477.1428571427</v>
          </cell>
          <cell r="J316">
            <v>1238477.1428571427</v>
          </cell>
        </row>
        <row r="317">
          <cell r="E317" t="str">
            <v>KÝp næ</v>
          </cell>
          <cell r="F317" t="str">
            <v xml:space="preserve">C¸i </v>
          </cell>
          <cell r="G317">
            <v>25</v>
          </cell>
          <cell r="H317">
            <v>2015.2380952380952</v>
          </cell>
          <cell r="I317">
            <v>50380.952380952382</v>
          </cell>
          <cell r="J317">
            <v>50380.952380952382</v>
          </cell>
        </row>
        <row r="318">
          <cell r="E318" t="str">
            <v>D©y næ</v>
          </cell>
          <cell r="F318" t="str">
            <v>m</v>
          </cell>
          <cell r="G318">
            <v>20</v>
          </cell>
          <cell r="H318">
            <v>5733.333333333333</v>
          </cell>
          <cell r="I318">
            <v>114666.66666666666</v>
          </cell>
          <cell r="J318">
            <v>114666.66666666666</v>
          </cell>
        </row>
        <row r="319">
          <cell r="E319" t="str">
            <v>D©y ch¸y chËm</v>
          </cell>
          <cell r="F319" t="str">
            <v>m</v>
          </cell>
          <cell r="G319">
            <v>5</v>
          </cell>
          <cell r="H319">
            <v>1661.9047619047619</v>
          </cell>
          <cell r="I319">
            <v>8309.5238095238092</v>
          </cell>
          <cell r="J319">
            <v>8309.5238095238092</v>
          </cell>
        </row>
        <row r="320">
          <cell r="E320" t="str">
            <v xml:space="preserve">D©y ®iÖn </v>
          </cell>
          <cell r="F320" t="str">
            <v>m</v>
          </cell>
          <cell r="G320">
            <v>90</v>
          </cell>
          <cell r="H320">
            <v>166.7</v>
          </cell>
          <cell r="I320">
            <v>15002.999999999998</v>
          </cell>
          <cell r="J320">
            <v>15002.999999999998</v>
          </cell>
        </row>
        <row r="321">
          <cell r="E321" t="str">
            <v>VËt liÖu kh¸c</v>
          </cell>
          <cell r="F321" t="str">
            <v>%</v>
          </cell>
          <cell r="G321">
            <v>5</v>
          </cell>
          <cell r="H321">
            <v>1426837.2857142857</v>
          </cell>
          <cell r="I321">
            <v>71341.864285714284</v>
          </cell>
          <cell r="J321">
            <v>71341.864285714284</v>
          </cell>
        </row>
        <row r="322">
          <cell r="E322" t="str">
            <v>b - Nh©n c«ng</v>
          </cell>
          <cell r="I322">
            <v>483297.14999999997</v>
          </cell>
        </row>
        <row r="323">
          <cell r="E323" t="str">
            <v>Nh©n c«ng bËc 3,5/7</v>
          </cell>
          <cell r="F323" t="str">
            <v xml:space="preserve">C«ng </v>
          </cell>
          <cell r="G323">
            <v>35</v>
          </cell>
          <cell r="H323">
            <v>13808.49</v>
          </cell>
          <cell r="I323">
            <v>483297.14999999997</v>
          </cell>
          <cell r="K323">
            <v>483297.14999999997</v>
          </cell>
        </row>
        <row r="324">
          <cell r="E324" t="str">
            <v>c- M¸y thi c«ng</v>
          </cell>
          <cell r="I324">
            <v>327960.49359999999</v>
          </cell>
        </row>
        <row r="325">
          <cell r="E325" t="str">
            <v>M¸y khoan xoay ®Ëp F 65mm</v>
          </cell>
          <cell r="F325" t="str">
            <v>Ca</v>
          </cell>
          <cell r="G325">
            <v>1</v>
          </cell>
          <cell r="H325">
            <v>230707</v>
          </cell>
          <cell r="I325">
            <v>230707</v>
          </cell>
          <cell r="L325">
            <v>230707</v>
          </cell>
        </row>
        <row r="326">
          <cell r="E326" t="str">
            <v>M¸y nÐn khÝ 17m3/h</v>
          </cell>
          <cell r="F326" t="str">
            <v>Ca</v>
          </cell>
          <cell r="G326">
            <v>1</v>
          </cell>
          <cell r="H326">
            <v>36644</v>
          </cell>
          <cell r="I326">
            <v>36644</v>
          </cell>
          <cell r="L326">
            <v>36644</v>
          </cell>
        </row>
        <row r="327">
          <cell r="E327" t="str">
            <v>M¸y khoan cÇm tay F =42mm</v>
          </cell>
          <cell r="F327" t="str">
            <v>Ca</v>
          </cell>
          <cell r="G327">
            <v>0.7</v>
          </cell>
          <cell r="H327">
            <v>35357</v>
          </cell>
          <cell r="I327">
            <v>24749.899999999998</v>
          </cell>
          <cell r="L327">
            <v>24749.899999999998</v>
          </cell>
        </row>
        <row r="328">
          <cell r="E328" t="str">
            <v>M¸y ñi 140cv</v>
          </cell>
          <cell r="F328" t="str">
            <v>Ca</v>
          </cell>
          <cell r="G328">
            <v>0.03</v>
          </cell>
          <cell r="H328">
            <v>865868</v>
          </cell>
          <cell r="I328">
            <v>25976.039999999997</v>
          </cell>
          <cell r="L328">
            <v>25976.039999999997</v>
          </cell>
        </row>
        <row r="329">
          <cell r="E329" t="str">
            <v>M¸y nÐn khÝ 10m3/h</v>
          </cell>
          <cell r="F329" t="str">
            <v>Ca</v>
          </cell>
          <cell r="G329">
            <v>0.23</v>
          </cell>
          <cell r="H329">
            <v>28854</v>
          </cell>
          <cell r="I329">
            <v>6636.42</v>
          </cell>
          <cell r="L329">
            <v>6636.42</v>
          </cell>
        </row>
        <row r="330">
          <cell r="E330" t="str">
            <v>M¸y kh¸c</v>
          </cell>
          <cell r="F330" t="str">
            <v>%</v>
          </cell>
          <cell r="G330">
            <v>1</v>
          </cell>
          <cell r="H330">
            <v>324713.36</v>
          </cell>
          <cell r="I330">
            <v>3247.1335999999997</v>
          </cell>
          <cell r="L330">
            <v>3247.1335999999997</v>
          </cell>
        </row>
        <row r="331">
          <cell r="E331" t="str">
            <v>§µo r·nh ®¸ cÊp IV thñ c«ng</v>
          </cell>
          <cell r="F331" t="str">
            <v>m3</v>
          </cell>
          <cell r="H331" t="str">
            <v/>
          </cell>
          <cell r="J331">
            <v>0</v>
          </cell>
          <cell r="K331">
            <v>30879.513945000002</v>
          </cell>
          <cell r="L331">
            <v>0</v>
          </cell>
        </row>
        <row r="332">
          <cell r="E332" t="str">
            <v>b - Nh©n c«ng</v>
          </cell>
          <cell r="I332">
            <v>30879.513945000002</v>
          </cell>
        </row>
        <row r="333">
          <cell r="E333" t="str">
            <v>Nh©n c«ng bËc 3,0/7</v>
          </cell>
          <cell r="F333" t="str">
            <v xml:space="preserve">C«ng </v>
          </cell>
          <cell r="G333">
            <v>2.3553000000000002</v>
          </cell>
          <cell r="H333">
            <v>13110.65</v>
          </cell>
          <cell r="I333">
            <v>30879.513945000002</v>
          </cell>
          <cell r="K333">
            <v>30879.513945000002</v>
          </cell>
        </row>
        <row r="334">
          <cell r="E334" t="str">
            <v>§µo r·nh ®Êt cÊp 3 b»ng thñ c«ng</v>
          </cell>
          <cell r="F334" t="str">
            <v>m3</v>
          </cell>
          <cell r="H334" t="str">
            <v/>
          </cell>
          <cell r="K334">
            <v>17218.899000000001</v>
          </cell>
        </row>
        <row r="335">
          <cell r="E335" t="str">
            <v>b - Nh©n c«ng</v>
          </cell>
          <cell r="I335">
            <v>17218.899000000001</v>
          </cell>
        </row>
        <row r="336">
          <cell r="E336" t="str">
            <v>Nh©n c«ng bËc 2,7/7</v>
          </cell>
          <cell r="F336" t="str">
            <v xml:space="preserve">C«ng </v>
          </cell>
          <cell r="G336">
            <v>1.35</v>
          </cell>
          <cell r="H336">
            <v>12754.74</v>
          </cell>
          <cell r="I336">
            <v>17218.899000000001</v>
          </cell>
          <cell r="K336">
            <v>17218.899000000001</v>
          </cell>
        </row>
        <row r="337">
          <cell r="E337" t="str">
            <v>§¸ héc x©y th©n r·nh dµy 25cm</v>
          </cell>
          <cell r="F337" t="str">
            <v>m3</v>
          </cell>
          <cell r="J337">
            <v>293608.0154416571</v>
          </cell>
          <cell r="K337">
            <v>28721.659200000002</v>
          </cell>
        </row>
        <row r="338">
          <cell r="E338" t="str">
            <v>a - VËt liÖu :</v>
          </cell>
          <cell r="I338">
            <v>293608.0154416571</v>
          </cell>
        </row>
        <row r="339">
          <cell r="E339" t="str">
            <v xml:space="preserve">§¸ héc </v>
          </cell>
          <cell r="F339" t="str">
            <v>m3</v>
          </cell>
          <cell r="G339">
            <v>1.2</v>
          </cell>
          <cell r="H339">
            <v>94158.859523809515</v>
          </cell>
          <cell r="I339">
            <v>112990.63142857142</v>
          </cell>
          <cell r="J339">
            <v>112990.63142857142</v>
          </cell>
        </row>
        <row r="340">
          <cell r="E340" t="str">
            <v>§¸ d¨m 4x6</v>
          </cell>
          <cell r="F340" t="str">
            <v>m3</v>
          </cell>
          <cell r="G340">
            <v>5.7000000000000002E-2</v>
          </cell>
          <cell r="H340">
            <v>90881.064285714267</v>
          </cell>
          <cell r="I340">
            <v>5180.2206642857136</v>
          </cell>
          <cell r="J340">
            <v>5180.2206642857136</v>
          </cell>
        </row>
        <row r="341">
          <cell r="E341" t="str">
            <v>V÷a xi m¨ng M100</v>
          </cell>
          <cell r="F341" t="str">
            <v>m3</v>
          </cell>
          <cell r="G341">
            <v>0.42</v>
          </cell>
          <cell r="H341">
            <v>417707.53178285714</v>
          </cell>
          <cell r="I341">
            <v>175437.16334879998</v>
          </cell>
          <cell r="J341">
            <v>175437.16334879998</v>
          </cell>
        </row>
        <row r="342">
          <cell r="E342" t="str">
            <v>b - Nh©n c«ng</v>
          </cell>
          <cell r="I342">
            <v>28721.659200000002</v>
          </cell>
        </row>
        <row r="343">
          <cell r="E343" t="str">
            <v>Nh©n c«ng bËc 3,5/7</v>
          </cell>
          <cell r="F343" t="str">
            <v xml:space="preserve">C«ng </v>
          </cell>
          <cell r="G343">
            <v>2.08</v>
          </cell>
          <cell r="H343">
            <v>13808.49</v>
          </cell>
          <cell r="I343">
            <v>28721.659200000002</v>
          </cell>
          <cell r="K343">
            <v>28721.659200000002</v>
          </cell>
        </row>
        <row r="344">
          <cell r="E344" t="str">
            <v>ThÐp neo F16,L=35cm</v>
          </cell>
          <cell r="F344" t="str">
            <v>TÊn</v>
          </cell>
          <cell r="H344" t="str">
            <v/>
          </cell>
          <cell r="J344">
            <v>4542919.5999999996</v>
          </cell>
          <cell r="K344">
            <v>161006.99340000001</v>
          </cell>
          <cell r="L344">
            <v>0</v>
          </cell>
        </row>
        <row r="345">
          <cell r="E345" t="str">
            <v>a - VËt liÖu :</v>
          </cell>
          <cell r="I345">
            <v>4542919.5999999996</v>
          </cell>
        </row>
        <row r="346">
          <cell r="E346" t="str">
            <v>ThÐp trßn d=16mm</v>
          </cell>
          <cell r="F346" t="str">
            <v>kg</v>
          </cell>
          <cell r="G346">
            <v>1050</v>
          </cell>
          <cell r="H346">
            <v>4326.5900952380953</v>
          </cell>
          <cell r="I346">
            <v>4542919.5999999996</v>
          </cell>
          <cell r="J346">
            <v>4542919.5999999996</v>
          </cell>
        </row>
        <row r="347">
          <cell r="E347" t="str">
            <v>b. Nh©n c«ng</v>
          </cell>
          <cell r="I347">
            <v>161006.99340000001</v>
          </cell>
        </row>
        <row r="348">
          <cell r="E348" t="str">
            <v>Nh©n c«ng bËc 3,5/7</v>
          </cell>
          <cell r="F348" t="str">
            <v xml:space="preserve">C«ng </v>
          </cell>
          <cell r="G348">
            <v>11.66</v>
          </cell>
          <cell r="H348">
            <v>13808.49</v>
          </cell>
          <cell r="I348">
            <v>161006.99340000001</v>
          </cell>
          <cell r="K348">
            <v>161006.99340000001</v>
          </cell>
        </row>
        <row r="349">
          <cell r="E349" t="str">
            <v>Bªt«ng mãng M150 ®¸ 4x6</v>
          </cell>
          <cell r="F349" t="str">
            <v>m3</v>
          </cell>
          <cell r="H349" t="str">
            <v/>
          </cell>
          <cell r="J349">
            <v>346288.41318973864</v>
          </cell>
          <cell r="K349">
            <v>21501.465999999997</v>
          </cell>
          <cell r="L349">
            <v>12479.423999999999</v>
          </cell>
        </row>
        <row r="350">
          <cell r="E350" t="str">
            <v>a - VËt liÖu :</v>
          </cell>
          <cell r="I350">
            <v>346288.41318973864</v>
          </cell>
        </row>
        <row r="351">
          <cell r="E351" t="str">
            <v>V÷a M150 ®¸ 4x6</v>
          </cell>
          <cell r="F351" t="str">
            <v>m3</v>
          </cell>
          <cell r="G351">
            <v>1.0249999999999999</v>
          </cell>
          <cell r="H351">
            <v>334497.38052619045</v>
          </cell>
          <cell r="I351">
            <v>342859.81503934518</v>
          </cell>
          <cell r="J351">
            <v>342859.81503934518</v>
          </cell>
        </row>
        <row r="352">
          <cell r="E352" t="str">
            <v>VËt liÖu kh¸c</v>
          </cell>
          <cell r="F352" t="str">
            <v>%</v>
          </cell>
          <cell r="G352">
            <v>1</v>
          </cell>
          <cell r="H352">
            <v>342859.81503934518</v>
          </cell>
          <cell r="I352">
            <v>3428.5981503934518</v>
          </cell>
          <cell r="J352">
            <v>3428.5981503934518</v>
          </cell>
        </row>
        <row r="353">
          <cell r="E353" t="str">
            <v>b - Nh©n c«ng</v>
          </cell>
          <cell r="I353">
            <v>21501.465999999997</v>
          </cell>
        </row>
        <row r="354">
          <cell r="E354" t="str">
            <v>Nh©n c«ng bËc 3,0/7</v>
          </cell>
          <cell r="F354" t="str">
            <v xml:space="preserve">C«ng </v>
          </cell>
          <cell r="G354">
            <v>1.64</v>
          </cell>
          <cell r="H354">
            <v>13110.65</v>
          </cell>
          <cell r="I354">
            <v>21501.465999999997</v>
          </cell>
          <cell r="K354">
            <v>21501.465999999997</v>
          </cell>
        </row>
        <row r="355">
          <cell r="E355" t="str">
            <v>c- m¸y</v>
          </cell>
          <cell r="I355">
            <v>12479.423999999999</v>
          </cell>
        </row>
        <row r="356">
          <cell r="E356" t="str">
            <v>M¸y trén 250l</v>
          </cell>
          <cell r="F356" t="str">
            <v>Ca</v>
          </cell>
          <cell r="G356">
            <v>9.5000000000000001E-2</v>
          </cell>
          <cell r="H356">
            <v>96272</v>
          </cell>
          <cell r="I356">
            <v>9145.84</v>
          </cell>
          <cell r="L356">
            <v>9145.84</v>
          </cell>
        </row>
        <row r="357">
          <cell r="E357" t="str">
            <v>M¸y ®Çm dïi 1,5KW</v>
          </cell>
          <cell r="F357" t="str">
            <v>Ca</v>
          </cell>
          <cell r="G357">
            <v>8.8999999999999996E-2</v>
          </cell>
          <cell r="H357">
            <v>37456</v>
          </cell>
          <cell r="I357">
            <v>3333.5839999999998</v>
          </cell>
          <cell r="L357">
            <v>3333.5839999999998</v>
          </cell>
        </row>
        <row r="358">
          <cell r="E358" t="str">
            <v>Lµm cäc tiªu BTCT</v>
          </cell>
          <cell r="F358" t="str">
            <v xml:space="preserve">C¸i </v>
          </cell>
          <cell r="H358" t="str">
            <v/>
          </cell>
          <cell r="J358">
            <v>307.20890995497831</v>
          </cell>
          <cell r="K358">
            <v>2254.0207999999998</v>
          </cell>
          <cell r="L358">
            <v>0</v>
          </cell>
        </row>
        <row r="359">
          <cell r="E359" t="str">
            <v>a - VËt liÖu :</v>
          </cell>
          <cell r="I359">
            <v>15514.049952726406</v>
          </cell>
        </row>
        <row r="360">
          <cell r="E360" t="str">
            <v>Xim¨ng PC-300</v>
          </cell>
          <cell r="F360" t="str">
            <v>kg</v>
          </cell>
          <cell r="G360">
            <v>4.03</v>
          </cell>
          <cell r="H360">
            <v>837.51123809523801</v>
          </cell>
          <cell r="I360">
            <v>3375.1702895238095</v>
          </cell>
          <cell r="J360">
            <v>33.751702895238097</v>
          </cell>
        </row>
        <row r="361">
          <cell r="E361" t="str">
            <v>ThÐp trßn d=6mm</v>
          </cell>
          <cell r="F361" t="str">
            <v>kg</v>
          </cell>
          <cell r="G361">
            <v>1.746</v>
          </cell>
          <cell r="H361">
            <v>4707.542476190476</v>
          </cell>
          <cell r="I361">
            <v>8219.3691634285715</v>
          </cell>
          <cell r="J361">
            <v>82.193691634285713</v>
          </cell>
        </row>
        <row r="362">
          <cell r="E362" t="str">
            <v>D©y buéc</v>
          </cell>
          <cell r="F362" t="str">
            <v>kg</v>
          </cell>
          <cell r="G362">
            <v>1.7000000000000001E-2</v>
          </cell>
          <cell r="H362">
            <v>6045.454545454545</v>
          </cell>
          <cell r="I362">
            <v>102.77272727272727</v>
          </cell>
          <cell r="J362">
            <v>1.0277272727272726</v>
          </cell>
        </row>
        <row r="363">
          <cell r="E363" t="str">
            <v>C¸t vµng</v>
          </cell>
          <cell r="F363" t="str">
            <v>m3</v>
          </cell>
          <cell r="G363">
            <v>7.1000000000000004E-3</v>
          </cell>
          <cell r="H363">
            <v>86414.866666666654</v>
          </cell>
          <cell r="I363">
            <v>613.54555333333326</v>
          </cell>
          <cell r="J363">
            <v>6.1354555333333325</v>
          </cell>
        </row>
        <row r="364">
          <cell r="E364" t="str">
            <v>§¸ d¨m 1x2</v>
          </cell>
          <cell r="F364" t="str">
            <v>m3</v>
          </cell>
          <cell r="G364">
            <v>1.54E-2</v>
          </cell>
          <cell r="H364">
            <v>148840.91428571427</v>
          </cell>
          <cell r="I364">
            <v>2292.1500799999999</v>
          </cell>
          <cell r="J364">
            <v>22.9215008</v>
          </cell>
        </row>
        <row r="365">
          <cell r="E365" t="str">
            <v>S¬n</v>
          </cell>
          <cell r="F365" t="str">
            <v>kg</v>
          </cell>
          <cell r="G365">
            <v>1.54E-2</v>
          </cell>
          <cell r="H365">
            <v>26666.666666666664</v>
          </cell>
          <cell r="I365">
            <v>410.66666666666663</v>
          </cell>
          <cell r="J365">
            <v>4.1066666666666665</v>
          </cell>
        </row>
        <row r="366">
          <cell r="E366" t="str">
            <v>Gç v¸n</v>
          </cell>
          <cell r="F366" t="str">
            <v>m3</v>
          </cell>
          <cell r="G366">
            <v>2.0000000000000001E-4</v>
          </cell>
          <cell r="H366">
            <v>1269569.3733333333</v>
          </cell>
          <cell r="I366">
            <v>253.91387466666666</v>
          </cell>
          <cell r="J366">
            <v>2.5391387466666666</v>
          </cell>
        </row>
        <row r="367">
          <cell r="E367" t="str">
            <v>§inh</v>
          </cell>
          <cell r="F367" t="str">
            <v>kg</v>
          </cell>
          <cell r="G367">
            <v>1.4999999999999999E-2</v>
          </cell>
          <cell r="H367">
            <v>6190.4761904761899</v>
          </cell>
          <cell r="I367">
            <v>92.857142857142847</v>
          </cell>
          <cell r="J367">
            <v>0.92857142857142849</v>
          </cell>
        </row>
        <row r="368">
          <cell r="E368" t="str">
            <v>VËt liÖu kh¸c</v>
          </cell>
          <cell r="F368" t="str">
            <v>%</v>
          </cell>
          <cell r="G368">
            <v>1</v>
          </cell>
          <cell r="H368">
            <v>15360.445497748917</v>
          </cell>
          <cell r="I368">
            <v>153.60445497748915</v>
          </cell>
          <cell r="J368">
            <v>153.60445497748915</v>
          </cell>
        </row>
        <row r="369">
          <cell r="E369" t="str">
            <v>b - Nh©n c«ng</v>
          </cell>
          <cell r="I369">
            <v>2254.0207999999998</v>
          </cell>
        </row>
        <row r="370">
          <cell r="E370" t="str">
            <v>Nh©n c«ng bËc 3,7/7</v>
          </cell>
          <cell r="F370" t="str">
            <v xml:space="preserve">C«ng </v>
          </cell>
          <cell r="G370">
            <v>0.16</v>
          </cell>
          <cell r="H370">
            <v>14087.63</v>
          </cell>
          <cell r="I370">
            <v>2254.0207999999998</v>
          </cell>
          <cell r="K370">
            <v>2254.0207999999998</v>
          </cell>
        </row>
        <row r="371">
          <cell r="E371" t="str">
            <v>Lµm cét Km BTCT</v>
          </cell>
          <cell r="F371" t="str">
            <v xml:space="preserve">C¸i </v>
          </cell>
          <cell r="H371" t="str">
            <v/>
          </cell>
          <cell r="J371">
            <v>0</v>
          </cell>
          <cell r="K371">
            <v>21976.702799999999</v>
          </cell>
          <cell r="L371">
            <v>0</v>
          </cell>
        </row>
        <row r="372">
          <cell r="E372" t="str">
            <v>a - VËt liÖu :</v>
          </cell>
          <cell r="I372">
            <v>85966.105254114285</v>
          </cell>
        </row>
        <row r="373">
          <cell r="E373" t="str">
            <v>Xim¨ng PC-300</v>
          </cell>
          <cell r="F373" t="str">
            <v>kg</v>
          </cell>
          <cell r="G373">
            <v>42.59</v>
          </cell>
          <cell r="H373">
            <v>837.51123809523801</v>
          </cell>
          <cell r="I373">
            <v>35669.603630476187</v>
          </cell>
          <cell r="J373">
            <v>356.69603630476189</v>
          </cell>
        </row>
        <row r="374">
          <cell r="E374" t="str">
            <v>C¸t vµng</v>
          </cell>
          <cell r="F374" t="str">
            <v>m3</v>
          </cell>
          <cell r="G374">
            <v>8.5000000000000006E-2</v>
          </cell>
          <cell r="H374">
            <v>86414.866666666654</v>
          </cell>
          <cell r="I374">
            <v>7345.2636666666658</v>
          </cell>
          <cell r="J374">
            <v>73.452636666666663</v>
          </cell>
        </row>
        <row r="375">
          <cell r="E375" t="str">
            <v>§¸ d¨m 1x2</v>
          </cell>
          <cell r="F375" t="str">
            <v>m3</v>
          </cell>
          <cell r="G375">
            <v>0.14000000000000001</v>
          </cell>
          <cell r="H375">
            <v>148840.91428571427</v>
          </cell>
          <cell r="I375">
            <v>20837.727999999999</v>
          </cell>
          <cell r="J375">
            <v>208.37727999999998</v>
          </cell>
        </row>
        <row r="376">
          <cell r="E376" t="str">
            <v>S¬n</v>
          </cell>
          <cell r="F376" t="str">
            <v>kg</v>
          </cell>
          <cell r="G376">
            <v>0.24</v>
          </cell>
          <cell r="H376">
            <v>26666.666666666664</v>
          </cell>
          <cell r="I376">
            <v>6399.9999999999991</v>
          </cell>
          <cell r="J376">
            <v>63.999999999999993</v>
          </cell>
        </row>
        <row r="377">
          <cell r="E377" t="str">
            <v>Gç v¸n</v>
          </cell>
          <cell r="F377" t="str">
            <v>m3</v>
          </cell>
          <cell r="G377">
            <v>0.01</v>
          </cell>
          <cell r="H377">
            <v>1269569.3733333333</v>
          </cell>
          <cell r="I377">
            <v>12695.693733333334</v>
          </cell>
          <cell r="J377">
            <v>126.95693733333333</v>
          </cell>
        </row>
        <row r="378">
          <cell r="E378" t="str">
            <v>§inh</v>
          </cell>
          <cell r="F378" t="str">
            <v>kg</v>
          </cell>
          <cell r="G378">
            <v>0.35</v>
          </cell>
          <cell r="H378">
            <v>6190.4761904761899</v>
          </cell>
          <cell r="I378">
            <v>2166.6666666666665</v>
          </cell>
          <cell r="J378">
            <v>21.666666666666664</v>
          </cell>
        </row>
        <row r="379">
          <cell r="E379" t="str">
            <v>VËt liÖu kh¸c</v>
          </cell>
          <cell r="F379" t="str">
            <v>%</v>
          </cell>
          <cell r="G379">
            <v>1</v>
          </cell>
          <cell r="H379">
            <v>85114.955697142854</v>
          </cell>
          <cell r="I379">
            <v>851.14955697142852</v>
          </cell>
          <cell r="J379">
            <v>851.14955697142852</v>
          </cell>
        </row>
        <row r="380">
          <cell r="E380" t="str">
            <v>b - Nh©n c«ng</v>
          </cell>
          <cell r="I380">
            <v>21976.702799999999</v>
          </cell>
        </row>
        <row r="381">
          <cell r="E381" t="str">
            <v>Nh©n c«ng bËc 3,7/7</v>
          </cell>
          <cell r="F381" t="str">
            <v xml:space="preserve">C«ng </v>
          </cell>
          <cell r="G381">
            <v>1.56</v>
          </cell>
          <cell r="H381">
            <v>14087.63</v>
          </cell>
          <cell r="I381">
            <v>21976.702799999999</v>
          </cell>
          <cell r="K381">
            <v>21976.702799999999</v>
          </cell>
        </row>
        <row r="382">
          <cell r="E382" t="str">
            <v>T­êng hé lan mÒm t«n l­în sãng</v>
          </cell>
          <cell r="F382" t="str">
            <v>m</v>
          </cell>
          <cell r="H382" t="str">
            <v/>
          </cell>
          <cell r="J382">
            <v>261207.8323536762</v>
          </cell>
          <cell r="K382">
            <v>5178.7067500000003</v>
          </cell>
          <cell r="L382">
            <v>1636.624</v>
          </cell>
        </row>
        <row r="383">
          <cell r="E383" t="str">
            <v>a - VËt liÖu :</v>
          </cell>
          <cell r="I383">
            <v>261207.8323536762</v>
          </cell>
        </row>
        <row r="384">
          <cell r="E384" t="str">
            <v>T«n l­în sãng cã c¶ cét ®ì</v>
          </cell>
          <cell r="F384" t="str">
            <v>m</v>
          </cell>
          <cell r="G384">
            <v>1</v>
          </cell>
          <cell r="H384">
            <v>239800</v>
          </cell>
          <cell r="I384">
            <v>239800</v>
          </cell>
          <cell r="J384">
            <v>239800</v>
          </cell>
        </row>
        <row r="385">
          <cell r="E385" t="str">
            <v>V÷a M150 ®¸ 4x6</v>
          </cell>
          <cell r="F385" t="str">
            <v>m3</v>
          </cell>
          <cell r="G385">
            <v>6.4000000000000001E-2</v>
          </cell>
          <cell r="H385">
            <v>334497.38052619045</v>
          </cell>
          <cell r="I385">
            <v>21407.832353676189</v>
          </cell>
          <cell r="J385">
            <v>21407.832353676189</v>
          </cell>
        </row>
        <row r="386">
          <cell r="E386" t="str">
            <v>b - Nh©n c«ng</v>
          </cell>
          <cell r="I386">
            <v>5178.7067500000003</v>
          </cell>
        </row>
        <row r="387">
          <cell r="E387" t="str">
            <v>Nh©n c«ng bËc 3,0/7</v>
          </cell>
          <cell r="F387" t="str">
            <v xml:space="preserve">C«ng </v>
          </cell>
          <cell r="G387">
            <v>0.39500000000000002</v>
          </cell>
          <cell r="H387">
            <v>13110.65</v>
          </cell>
          <cell r="I387">
            <v>5178.7067500000003</v>
          </cell>
          <cell r="K387">
            <v>5178.7067500000003</v>
          </cell>
        </row>
        <row r="388">
          <cell r="E388" t="str">
            <v>c- m¸y</v>
          </cell>
          <cell r="I388">
            <v>2235.92</v>
          </cell>
        </row>
        <row r="389">
          <cell r="E389" t="str">
            <v>M¸y trén 250l</v>
          </cell>
          <cell r="F389" t="str">
            <v>Ca</v>
          </cell>
          <cell r="G389">
            <v>1.7000000000000001E-2</v>
          </cell>
          <cell r="H389">
            <v>96272</v>
          </cell>
          <cell r="I389">
            <v>1636.624</v>
          </cell>
          <cell r="L389">
            <v>1636.624</v>
          </cell>
        </row>
        <row r="390">
          <cell r="E390" t="str">
            <v>M¸y ®Çm dïi 1,5KW</v>
          </cell>
          <cell r="F390" t="str">
            <v>Ca</v>
          </cell>
          <cell r="G390">
            <v>1.6E-2</v>
          </cell>
          <cell r="H390">
            <v>37456</v>
          </cell>
          <cell r="I390">
            <v>599.29600000000005</v>
          </cell>
          <cell r="L390">
            <v>599.29600000000005</v>
          </cell>
        </row>
        <row r="391">
          <cell r="E391" t="str">
            <v>Cèt thÐp cäc tiªu,cét Km  d=12mm</v>
          </cell>
          <cell r="F391" t="str">
            <v>TÊn</v>
          </cell>
          <cell r="H391" t="str">
            <v/>
          </cell>
          <cell r="J391">
            <v>4605847.6114285709</v>
          </cell>
          <cell r="K391">
            <v>107982.3918</v>
          </cell>
          <cell r="L391">
            <v>100356.43399999999</v>
          </cell>
        </row>
        <row r="392">
          <cell r="E392" t="str">
            <v>a - VËt liÖu :</v>
          </cell>
          <cell r="I392">
            <v>4605847.6114285709</v>
          </cell>
        </row>
        <row r="393">
          <cell r="E393" t="str">
            <v>ThÐp trßn d=12mm</v>
          </cell>
          <cell r="F393" t="str">
            <v>kg</v>
          </cell>
          <cell r="G393">
            <v>1020</v>
          </cell>
          <cell r="H393">
            <v>4374.209142857143</v>
          </cell>
          <cell r="I393">
            <v>4461693.3257142855</v>
          </cell>
          <cell r="J393">
            <v>4461693.3257142855</v>
          </cell>
        </row>
        <row r="394">
          <cell r="E394" t="str">
            <v xml:space="preserve">D©y thÐp </v>
          </cell>
          <cell r="F394" t="str">
            <v>kg</v>
          </cell>
          <cell r="G394">
            <v>14.28</v>
          </cell>
          <cell r="H394">
            <v>6333.333333333333</v>
          </cell>
          <cell r="I394">
            <v>90439.999999999985</v>
          </cell>
          <cell r="J394">
            <v>90439.999999999985</v>
          </cell>
        </row>
        <row r="395">
          <cell r="E395" t="str">
            <v>Que hµn</v>
          </cell>
          <cell r="F395" t="str">
            <v>kg</v>
          </cell>
          <cell r="G395">
            <v>4.7</v>
          </cell>
          <cell r="H395">
            <v>11428.571428571428</v>
          </cell>
          <cell r="I395">
            <v>53714.28571428571</v>
          </cell>
          <cell r="J395">
            <v>53714.28571428571</v>
          </cell>
        </row>
        <row r="396">
          <cell r="E396" t="str">
            <v>b - Nh©n c«ng</v>
          </cell>
          <cell r="I396">
            <v>107982.3918</v>
          </cell>
        </row>
        <row r="397">
          <cell r="E397" t="str">
            <v>Nh©n c«ng bËc 3,5/7</v>
          </cell>
          <cell r="F397" t="str">
            <v xml:space="preserve">C«ng </v>
          </cell>
          <cell r="G397">
            <v>7.82</v>
          </cell>
          <cell r="H397">
            <v>13808.49</v>
          </cell>
          <cell r="I397">
            <v>107982.3918</v>
          </cell>
          <cell r="K397">
            <v>107982.3918</v>
          </cell>
        </row>
        <row r="398">
          <cell r="E398" t="str">
            <v>c- m¸y</v>
          </cell>
          <cell r="I398">
            <v>100356.43399999999</v>
          </cell>
        </row>
        <row r="399">
          <cell r="E399" t="str">
            <v>M¸y hµn 23KW</v>
          </cell>
          <cell r="F399" t="str">
            <v>Ca</v>
          </cell>
          <cell r="G399">
            <v>1.133</v>
          </cell>
          <cell r="H399">
            <v>77338</v>
          </cell>
          <cell r="I399">
            <v>87623.953999999998</v>
          </cell>
          <cell r="L399">
            <v>87623.953999999998</v>
          </cell>
        </row>
        <row r="400">
          <cell r="E400" t="str">
            <v>M¸y c¾t uèn cèt thÐp</v>
          </cell>
          <cell r="F400" t="str">
            <v>Ca</v>
          </cell>
          <cell r="G400">
            <v>0.32</v>
          </cell>
          <cell r="H400">
            <v>39789</v>
          </cell>
          <cell r="I400">
            <v>12732.48</v>
          </cell>
          <cell r="L400">
            <v>12732.48</v>
          </cell>
        </row>
        <row r="401">
          <cell r="E401" t="str">
            <v>S¬n cäc tiªu,cét km</v>
          </cell>
          <cell r="F401" t="str">
            <v>m2</v>
          </cell>
          <cell r="H401" t="str">
            <v/>
          </cell>
          <cell r="J401">
            <v>8159.9999999999991</v>
          </cell>
          <cell r="K401">
            <v>994.21127999999987</v>
          </cell>
          <cell r="L401">
            <v>0</v>
          </cell>
        </row>
        <row r="402">
          <cell r="E402" t="str">
            <v>a - VËt liÖu :</v>
          </cell>
          <cell r="I402">
            <v>8159.9999999999991</v>
          </cell>
        </row>
        <row r="403">
          <cell r="E403" t="str">
            <v>S¬n</v>
          </cell>
          <cell r="F403" t="str">
            <v>kg</v>
          </cell>
          <cell r="G403">
            <v>0.30599999999999999</v>
          </cell>
          <cell r="H403">
            <v>26666.666666666664</v>
          </cell>
          <cell r="I403">
            <v>8159.9999999999991</v>
          </cell>
          <cell r="J403">
            <v>8159.9999999999991</v>
          </cell>
        </row>
        <row r="404">
          <cell r="E404" t="str">
            <v>b - Nh©n c«ng</v>
          </cell>
          <cell r="I404">
            <v>994.21127999999987</v>
          </cell>
        </row>
        <row r="405">
          <cell r="E405" t="str">
            <v>Nh©n c«ng bËc 3,5/7</v>
          </cell>
          <cell r="F405" t="str">
            <v xml:space="preserve">C«ng </v>
          </cell>
          <cell r="G405">
            <v>7.1999999999999995E-2</v>
          </cell>
          <cell r="H405">
            <v>13808.49</v>
          </cell>
          <cell r="I405">
            <v>994.21127999999987</v>
          </cell>
          <cell r="K405">
            <v>994.21127999999987</v>
          </cell>
        </row>
        <row r="406">
          <cell r="E406" t="str">
            <v>Trång cäc tiªu,cét Km</v>
          </cell>
          <cell r="F406" t="str">
            <v>Trô</v>
          </cell>
          <cell r="H406" t="str">
            <v/>
          </cell>
          <cell r="K406">
            <v>4781.076</v>
          </cell>
        </row>
        <row r="407">
          <cell r="E407" t="str">
            <v>b - Nh©n c«ng</v>
          </cell>
          <cell r="I407">
            <v>4781.076</v>
          </cell>
        </row>
        <row r="408">
          <cell r="E408" t="str">
            <v>Nh©n c«ng bËc 4,5/7</v>
          </cell>
          <cell r="F408" t="str">
            <v xml:space="preserve">C«ng </v>
          </cell>
          <cell r="G408">
            <v>0.3</v>
          </cell>
          <cell r="H408">
            <v>15936.92</v>
          </cell>
          <cell r="I408">
            <v>4781.076</v>
          </cell>
          <cell r="K408">
            <v>4781.076</v>
          </cell>
        </row>
        <row r="409">
          <cell r="E409" t="str">
            <v>§µo ®Êt xö lý x×nh lón b»ng thñ c«ng</v>
          </cell>
          <cell r="F409" t="str">
            <v>m3</v>
          </cell>
          <cell r="H409" t="str">
            <v/>
          </cell>
          <cell r="K409">
            <v>24234.005999999998</v>
          </cell>
        </row>
        <row r="410">
          <cell r="E410" t="str">
            <v>b - Nh©n c«ng</v>
          </cell>
          <cell r="I410">
            <v>24234.005999999998</v>
          </cell>
        </row>
        <row r="411">
          <cell r="E411" t="str">
            <v>Nh©n c«ng bËc 2,7/7</v>
          </cell>
          <cell r="F411" t="str">
            <v xml:space="preserve">C«ng </v>
          </cell>
          <cell r="G411">
            <v>1.9</v>
          </cell>
          <cell r="H411">
            <v>12754.74</v>
          </cell>
          <cell r="I411">
            <v>24234.005999999998</v>
          </cell>
          <cell r="K411">
            <v>24234.005999999998</v>
          </cell>
        </row>
        <row r="412">
          <cell r="E412" t="str">
            <v xml:space="preserve">§¾p ®Êt mãng </v>
          </cell>
          <cell r="F412" t="str">
            <v>m3</v>
          </cell>
          <cell r="H412" t="str">
            <v/>
          </cell>
          <cell r="K412">
            <v>8784.1355000000003</v>
          </cell>
        </row>
        <row r="413">
          <cell r="E413" t="str">
            <v>b - Nh©n c«ng</v>
          </cell>
          <cell r="I413">
            <v>8784.1355000000003</v>
          </cell>
        </row>
        <row r="414">
          <cell r="E414" t="str">
            <v>Nh©n c«ng bËc 3,0/7</v>
          </cell>
          <cell r="F414" t="str">
            <v xml:space="preserve">C«ng </v>
          </cell>
          <cell r="G414">
            <v>0.67</v>
          </cell>
          <cell r="H414">
            <v>13110.65</v>
          </cell>
          <cell r="I414">
            <v>8784.1355000000003</v>
          </cell>
          <cell r="K414">
            <v>8784.1355000000003</v>
          </cell>
        </row>
        <row r="415">
          <cell r="E415" t="str">
            <v xml:space="preserve">§¸ d¨m 4x6 </v>
          </cell>
          <cell r="F415" t="str">
            <v>m3</v>
          </cell>
          <cell r="J415">
            <v>110874.8984285714</v>
          </cell>
          <cell r="K415">
            <v>33694.370499999997</v>
          </cell>
          <cell r="L415">
            <v>0</v>
          </cell>
        </row>
        <row r="416">
          <cell r="E416" t="str">
            <v>a - VËt liÖu :</v>
          </cell>
          <cell r="I416">
            <v>110874.8984285714</v>
          </cell>
        </row>
        <row r="417">
          <cell r="E417" t="str">
            <v>§¸ d¨m 4x6</v>
          </cell>
          <cell r="F417" t="str">
            <v>m3</v>
          </cell>
          <cell r="G417">
            <v>1.22</v>
          </cell>
          <cell r="H417">
            <v>90881.064285714267</v>
          </cell>
          <cell r="I417">
            <v>110874.8984285714</v>
          </cell>
          <cell r="J417">
            <v>110874.8984285714</v>
          </cell>
        </row>
        <row r="418">
          <cell r="E418" t="str">
            <v>b - Nh©n c«ng</v>
          </cell>
          <cell r="I418">
            <v>33694.370499999997</v>
          </cell>
        </row>
        <row r="419">
          <cell r="E419" t="str">
            <v>Nh©n c«ng bËc 3,0/7</v>
          </cell>
          <cell r="F419" t="str">
            <v xml:space="preserve">C«ng </v>
          </cell>
          <cell r="G419">
            <v>2.57</v>
          </cell>
          <cell r="H419">
            <v>13110.65</v>
          </cell>
          <cell r="I419">
            <v>33694.370499999997</v>
          </cell>
          <cell r="K419">
            <v>33694.370499999997</v>
          </cell>
        </row>
        <row r="420">
          <cell r="E420" t="str">
            <v>L¾p ®Æt c¸c cÊu kiÖn t­êng hé lan</v>
          </cell>
          <cell r="F420" t="str">
            <v>TÊn</v>
          </cell>
          <cell r="J420">
            <v>0</v>
          </cell>
          <cell r="K420">
            <v>161006.99340000001</v>
          </cell>
          <cell r="L420">
            <v>0</v>
          </cell>
        </row>
        <row r="421">
          <cell r="E421" t="str">
            <v>b - Nh©n c«ng</v>
          </cell>
          <cell r="I421">
            <v>161006.99340000001</v>
          </cell>
        </row>
        <row r="422">
          <cell r="E422" t="str">
            <v>Nh©n c«ng bËc 3,5/7</v>
          </cell>
          <cell r="F422" t="str">
            <v xml:space="preserve">C«ng </v>
          </cell>
          <cell r="G422">
            <v>11.66</v>
          </cell>
          <cell r="H422">
            <v>13808.49</v>
          </cell>
          <cell r="I422">
            <v>161006.99340000001</v>
          </cell>
          <cell r="K422">
            <v>161006.99340000001</v>
          </cell>
        </row>
      </sheetData>
      <sheetData sheetId="5" refreshError="1"/>
      <sheetData sheetId="6" refreshError="1"/>
      <sheetData sheetId="7" refreshError="1"/>
      <sheetData sheetId="8" refreshError="1">
        <row r="17">
          <cell r="E17" t="str">
            <v>Xim¨ng PC-300</v>
          </cell>
          <cell r="F17" t="str">
            <v>kg</v>
          </cell>
          <cell r="G17">
            <v>266</v>
          </cell>
          <cell r="H17">
            <v>837.51123809523801</v>
          </cell>
          <cell r="I17">
            <v>222777.9893333333</v>
          </cell>
        </row>
        <row r="18">
          <cell r="E18" t="str">
            <v>C¸t vµng</v>
          </cell>
          <cell r="F18" t="str">
            <v>m3</v>
          </cell>
          <cell r="G18">
            <v>0.496</v>
          </cell>
          <cell r="H18">
            <v>86414.866666666654</v>
          </cell>
          <cell r="I18">
            <v>42861.773866666663</v>
          </cell>
        </row>
        <row r="19">
          <cell r="E19" t="str">
            <v>§¸ d¨m 4x6</v>
          </cell>
          <cell r="F19" t="str">
            <v>m3</v>
          </cell>
          <cell r="G19">
            <v>0.89100000000000001</v>
          </cell>
          <cell r="H19">
            <v>90881.064285714267</v>
          </cell>
          <cell r="I19">
            <v>80975.028278571408</v>
          </cell>
        </row>
        <row r="20">
          <cell r="E20" t="str">
            <v>N­íc</v>
          </cell>
          <cell r="F20" t="str">
            <v>LÝt</v>
          </cell>
          <cell r="G20">
            <v>175</v>
          </cell>
          <cell r="H20">
            <v>4</v>
          </cell>
          <cell r="I20">
            <v>700</v>
          </cell>
        </row>
        <row r="21">
          <cell r="E21" t="str">
            <v>V÷a XM M100</v>
          </cell>
          <cell r="F21" t="str">
            <v>m3</v>
          </cell>
          <cell r="H21" t="str">
            <v/>
          </cell>
        </row>
        <row r="22">
          <cell r="E22" t="str">
            <v>a - VËt liÖu :</v>
          </cell>
          <cell r="I22">
            <v>417707.53178285714</v>
          </cell>
        </row>
        <row r="23">
          <cell r="E23" t="str">
            <v>Xim¨ng PC-300</v>
          </cell>
          <cell r="F23" t="str">
            <v>kg</v>
          </cell>
          <cell r="G23">
            <v>385.04</v>
          </cell>
          <cell r="H23">
            <v>837.51123809523801</v>
          </cell>
          <cell r="I23">
            <v>322475.32711619046</v>
          </cell>
        </row>
        <row r="24">
          <cell r="E24" t="str">
            <v>C¸t vµng</v>
          </cell>
          <cell r="F24" t="str">
            <v>m3</v>
          </cell>
          <cell r="G24">
            <v>1.0900000000000001</v>
          </cell>
          <cell r="H24">
            <v>86414.866666666654</v>
          </cell>
          <cell r="I24">
            <v>94192.204666666657</v>
          </cell>
        </row>
        <row r="25">
          <cell r="E25" t="str">
            <v>N­íc</v>
          </cell>
          <cell r="F25" t="str">
            <v>LÝt</v>
          </cell>
          <cell r="G25">
            <v>260</v>
          </cell>
          <cell r="H25">
            <v>4</v>
          </cell>
          <cell r="I25">
            <v>1040</v>
          </cell>
        </row>
        <row r="26">
          <cell r="E26" t="str">
            <v>V÷a bª t«ng M200 ®¸ 1x2</v>
          </cell>
          <cell r="F26" t="str">
            <v>m3</v>
          </cell>
          <cell r="H26" t="str">
            <v/>
          </cell>
        </row>
        <row r="27">
          <cell r="E27" t="str">
            <v>a - VËt liÖu :</v>
          </cell>
          <cell r="I27">
            <v>458379.73863809521</v>
          </cell>
        </row>
        <row r="28">
          <cell r="E28" t="str">
            <v>Xim¨ng PC-300</v>
          </cell>
          <cell r="F28" t="str">
            <v>kg</v>
          </cell>
          <cell r="G28">
            <v>342</v>
          </cell>
          <cell r="H28">
            <v>837.51123809523801</v>
          </cell>
          <cell r="I28">
            <v>286428.84342857142</v>
          </cell>
        </row>
        <row r="29">
          <cell r="E29" t="str">
            <v>C¸t vµng</v>
          </cell>
          <cell r="F29" t="str">
            <v>m3</v>
          </cell>
          <cell r="G29">
            <v>0.46899999999999997</v>
          </cell>
          <cell r="H29">
            <v>86414.866666666654</v>
          </cell>
          <cell r="I29">
            <v>40528.572466666657</v>
          </cell>
        </row>
        <row r="30">
          <cell r="E30" t="str">
            <v>§¸ d¨m 1x2</v>
          </cell>
          <cell r="F30" t="str">
            <v>m3</v>
          </cell>
          <cell r="G30">
            <v>0.878</v>
          </cell>
          <cell r="H30">
            <v>148840.91428571427</v>
          </cell>
          <cell r="I30">
            <v>130682.32274285713</v>
          </cell>
        </row>
        <row r="31">
          <cell r="E31" t="str">
            <v>N­íc</v>
          </cell>
          <cell r="F31" t="str">
            <v>LÝt</v>
          </cell>
          <cell r="G31">
            <v>185</v>
          </cell>
          <cell r="H31">
            <v>4</v>
          </cell>
          <cell r="I31">
            <v>740</v>
          </cell>
        </row>
        <row r="32">
          <cell r="E32" t="str">
            <v>V÷a bª t«ng M200 ®¸ 2x4</v>
          </cell>
          <cell r="F32" t="str">
            <v>m3</v>
          </cell>
          <cell r="H32" t="str">
            <v/>
          </cell>
        </row>
        <row r="33">
          <cell r="E33" t="str">
            <v>a - VËt liÖu :</v>
          </cell>
          <cell r="I33">
            <v>439784.92350476183</v>
          </cell>
        </row>
        <row r="34">
          <cell r="E34" t="str">
            <v>Xim¨ng PC-300</v>
          </cell>
          <cell r="F34" t="str">
            <v>kg</v>
          </cell>
          <cell r="G34">
            <v>323</v>
          </cell>
          <cell r="H34">
            <v>837.51123809523801</v>
          </cell>
          <cell r="I34">
            <v>270516.12990476185</v>
          </cell>
        </row>
        <row r="35">
          <cell r="E35" t="str">
            <v>C¸t vµng</v>
          </cell>
          <cell r="F35" t="str">
            <v>m3</v>
          </cell>
          <cell r="G35">
            <v>0.47099999999999997</v>
          </cell>
          <cell r="H35">
            <v>86414.866666666654</v>
          </cell>
          <cell r="I35">
            <v>40701.40219999999</v>
          </cell>
        </row>
        <row r="36">
          <cell r="E36" t="str">
            <v>§¸ d¨m 2x4</v>
          </cell>
          <cell r="F36" t="str">
            <v>m3</v>
          </cell>
          <cell r="G36">
            <v>0.88200000000000001</v>
          </cell>
          <cell r="H36">
            <v>144974.36666666664</v>
          </cell>
          <cell r="I36">
            <v>127867.39139999998</v>
          </cell>
        </row>
        <row r="37">
          <cell r="E37" t="str">
            <v>N­íc</v>
          </cell>
          <cell r="F37" t="str">
            <v>LÝt</v>
          </cell>
          <cell r="G37">
            <v>175</v>
          </cell>
          <cell r="H37">
            <v>4</v>
          </cell>
          <cell r="I37">
            <v>700</v>
          </cell>
        </row>
        <row r="38">
          <cell r="E38" t="str">
            <v>V÷a bª t«ng M150 ®¸ 4x6</v>
          </cell>
          <cell r="F38" t="str">
            <v>m3</v>
          </cell>
          <cell r="H38" t="str">
            <v/>
          </cell>
        </row>
        <row r="39">
          <cell r="E39" t="str">
            <v>a - VËt liÖu :</v>
          </cell>
          <cell r="I39">
            <v>334497.38052619045</v>
          </cell>
        </row>
        <row r="40">
          <cell r="E40" t="str">
            <v>Xim¨ng PC-300</v>
          </cell>
          <cell r="F40" t="str">
            <v>kg</v>
          </cell>
          <cell r="G40">
            <v>250</v>
          </cell>
          <cell r="H40">
            <v>837.51123809523801</v>
          </cell>
          <cell r="I40">
            <v>209377.8095238095</v>
          </cell>
        </row>
        <row r="41">
          <cell r="E41" t="str">
            <v>C¸t vµng</v>
          </cell>
          <cell r="F41" t="str">
            <v>m3</v>
          </cell>
          <cell r="G41">
            <v>0.499</v>
          </cell>
          <cell r="H41">
            <v>86414.866666666654</v>
          </cell>
          <cell r="I41">
            <v>43121.018466666661</v>
          </cell>
        </row>
        <row r="42">
          <cell r="E42" t="str">
            <v>§¸ d¨m 4x6</v>
          </cell>
          <cell r="F42" t="str">
            <v>m3</v>
          </cell>
          <cell r="G42">
            <v>0.89500000000000002</v>
          </cell>
          <cell r="H42">
            <v>90881.064285714267</v>
          </cell>
          <cell r="I42">
            <v>81338.552535714276</v>
          </cell>
        </row>
        <row r="43">
          <cell r="E43" t="str">
            <v>N­íc</v>
          </cell>
          <cell r="F43" t="str">
            <v>LÝt</v>
          </cell>
          <cell r="G43">
            <v>165</v>
          </cell>
          <cell r="H43">
            <v>4</v>
          </cell>
          <cell r="I43">
            <v>660</v>
          </cell>
        </row>
        <row r="44">
          <cell r="E44" t="str">
            <v>V÷a bª t«ng M150 ®¸ 1x2</v>
          </cell>
          <cell r="F44" t="str">
            <v>m3</v>
          </cell>
          <cell r="H44" t="str">
            <v/>
          </cell>
          <cell r="J44">
            <v>411300.44179999991</v>
          </cell>
          <cell r="K44">
            <v>0</v>
          </cell>
          <cell r="L44">
            <v>0</v>
          </cell>
        </row>
        <row r="45">
          <cell r="E45" t="str">
            <v>a - VËt liÖu :</v>
          </cell>
          <cell r="I45">
            <v>411300.44179999991</v>
          </cell>
        </row>
        <row r="46">
          <cell r="E46" t="str">
            <v>Xim¨ng PC-300</v>
          </cell>
          <cell r="F46" t="str">
            <v>kg</v>
          </cell>
          <cell r="G46">
            <v>281</v>
          </cell>
          <cell r="H46">
            <v>837.51123809523801</v>
          </cell>
          <cell r="I46">
            <v>235340.65790476187</v>
          </cell>
          <cell r="J46">
            <v>235340.65790476187</v>
          </cell>
        </row>
        <row r="47">
          <cell r="E47" t="str">
            <v>C¸t vµng</v>
          </cell>
          <cell r="F47" t="str">
            <v>m3</v>
          </cell>
          <cell r="G47">
            <v>0.49299999999999999</v>
          </cell>
          <cell r="H47">
            <v>86414.866666666654</v>
          </cell>
          <cell r="I47">
            <v>42602.529266666657</v>
          </cell>
          <cell r="J47">
            <v>42602.529266666657</v>
          </cell>
        </row>
        <row r="48">
          <cell r="E48" t="str">
            <v>§¸ d¨m 1x2</v>
          </cell>
          <cell r="F48" t="str">
            <v>m3</v>
          </cell>
          <cell r="G48">
            <v>0.89100000000000001</v>
          </cell>
          <cell r="H48">
            <v>148840.91428571427</v>
          </cell>
          <cell r="I48">
            <v>132617.25462857142</v>
          </cell>
          <cell r="J48">
            <v>132617.25462857142</v>
          </cell>
        </row>
        <row r="49">
          <cell r="E49" t="str">
            <v>N­íc</v>
          </cell>
          <cell r="F49" t="str">
            <v>LÝt</v>
          </cell>
          <cell r="G49">
            <v>185</v>
          </cell>
          <cell r="H49">
            <v>4</v>
          </cell>
          <cell r="I49">
            <v>740</v>
          </cell>
          <cell r="J49">
            <v>740</v>
          </cell>
        </row>
        <row r="51">
          <cell r="E51" t="str">
            <v>BT M300 lÊp lç khoan</v>
          </cell>
          <cell r="F51" t="str">
            <v>m3</v>
          </cell>
          <cell r="H51" t="str">
            <v/>
          </cell>
          <cell r="J51">
            <v>573258.53166357125</v>
          </cell>
          <cell r="K51">
            <v>65019.039000000004</v>
          </cell>
        </row>
        <row r="52">
          <cell r="E52" t="str">
            <v>a. VËt liÖu</v>
          </cell>
          <cell r="I52">
            <v>573258.53166357125</v>
          </cell>
        </row>
        <row r="53">
          <cell r="E53" t="str">
            <v>V÷a bª t«ng M300 ®¸ 0,5x1</v>
          </cell>
          <cell r="F53" t="str">
            <v>m3</v>
          </cell>
          <cell r="G53">
            <v>1.0249999999999999</v>
          </cell>
          <cell r="H53">
            <v>559276.61625714274</v>
          </cell>
          <cell r="I53">
            <v>573258.53166357125</v>
          </cell>
          <cell r="J53">
            <v>573258.53166357125</v>
          </cell>
        </row>
        <row r="54">
          <cell r="E54" t="str">
            <v>b. Nh©n c«ng</v>
          </cell>
          <cell r="I54">
            <v>65019.039000000004</v>
          </cell>
        </row>
        <row r="55">
          <cell r="E55" t="str">
            <v>Nh©n c«ng bËc 3,5/7</v>
          </cell>
          <cell r="F55" t="str">
            <v xml:space="preserve">C«ng </v>
          </cell>
          <cell r="G55">
            <v>4.45</v>
          </cell>
          <cell r="H55">
            <v>14611.02</v>
          </cell>
          <cell r="I55">
            <v>65019.039000000004</v>
          </cell>
          <cell r="K55">
            <v>65019.039000000004</v>
          </cell>
        </row>
        <row r="56">
          <cell r="E56" t="str">
            <v>Khoan lç ®¸ gèc ®­êng kÝnh 10cm</v>
          </cell>
          <cell r="F56" t="str">
            <v>m</v>
          </cell>
          <cell r="H56" t="str">
            <v/>
          </cell>
          <cell r="J56">
            <v>40961.700500000006</v>
          </cell>
          <cell r="K56">
            <v>56771.875</v>
          </cell>
          <cell r="L56">
            <v>8662.5</v>
          </cell>
        </row>
        <row r="57">
          <cell r="E57" t="str">
            <v>a. VËt liÖu</v>
          </cell>
          <cell r="I57">
            <v>40961.700500000006</v>
          </cell>
        </row>
        <row r="58">
          <cell r="E58" t="str">
            <v xml:space="preserve">Mòi khoan </v>
          </cell>
          <cell r="F58" t="str">
            <v>c¸i</v>
          </cell>
          <cell r="G58">
            <v>0.09</v>
          </cell>
          <cell r="H58">
            <v>57143</v>
          </cell>
          <cell r="I58">
            <v>5142.87</v>
          </cell>
          <cell r="J58">
            <v>5142.87</v>
          </cell>
        </row>
        <row r="59">
          <cell r="E59" t="str">
            <v>CÇn khoan</v>
          </cell>
          <cell r="F59" t="str">
            <v>m</v>
          </cell>
          <cell r="G59">
            <v>0.4</v>
          </cell>
          <cell r="H59">
            <v>76190</v>
          </cell>
          <cell r="I59">
            <v>30476</v>
          </cell>
          <cell r="J59">
            <v>30476</v>
          </cell>
        </row>
        <row r="60">
          <cell r="E60" t="str">
            <v>VËt liÖu kh¸c</v>
          </cell>
          <cell r="F60" t="str">
            <v>%</v>
          </cell>
          <cell r="G60">
            <v>15</v>
          </cell>
          <cell r="H60">
            <v>35618.870000000003</v>
          </cell>
          <cell r="I60">
            <v>5342.8305</v>
          </cell>
          <cell r="J60">
            <v>5342.8305</v>
          </cell>
        </row>
        <row r="61">
          <cell r="E61" t="str">
            <v>b. Nh©n c«ng</v>
          </cell>
          <cell r="I61">
            <v>56771.875</v>
          </cell>
        </row>
        <row r="62">
          <cell r="E62" t="str">
            <v>Nh©n c«ng bËc 4,0/7</v>
          </cell>
          <cell r="F62" t="str">
            <v xml:space="preserve">C«ng </v>
          </cell>
          <cell r="G62">
            <v>3.7</v>
          </cell>
          <cell r="H62">
            <v>15343.75</v>
          </cell>
          <cell r="I62">
            <v>56771.875</v>
          </cell>
          <cell r="K62">
            <v>56771.875</v>
          </cell>
        </row>
        <row r="63">
          <cell r="E63" t="str">
            <v>c. M¸y</v>
          </cell>
          <cell r="I63">
            <v>8662.5</v>
          </cell>
        </row>
        <row r="64">
          <cell r="E64" t="str">
            <v>M¸y khoan tay</v>
          </cell>
          <cell r="F64" t="str">
            <v>ca</v>
          </cell>
          <cell r="G64">
            <v>0.33</v>
          </cell>
          <cell r="H64">
            <v>26250</v>
          </cell>
          <cell r="I64">
            <v>8662.5</v>
          </cell>
          <cell r="L64">
            <v>8662.5</v>
          </cell>
        </row>
        <row r="65">
          <cell r="E65" t="str">
            <v>ThÐp d=10mm</v>
          </cell>
          <cell r="F65" t="str">
            <v>tÊn</v>
          </cell>
          <cell r="H65" t="str">
            <v/>
          </cell>
          <cell r="J65">
            <v>4443937.3314285716</v>
          </cell>
          <cell r="K65">
            <v>170364.4932</v>
          </cell>
        </row>
        <row r="66">
          <cell r="E66" t="str">
            <v>a. VËt liÖu</v>
          </cell>
          <cell r="I66">
            <v>4443937.3314285716</v>
          </cell>
        </row>
        <row r="67">
          <cell r="E67" t="str">
            <v>ThÐp trßn d=10mm</v>
          </cell>
          <cell r="F67" t="str">
            <v>kg</v>
          </cell>
          <cell r="G67">
            <v>1005</v>
          </cell>
          <cell r="H67">
            <v>4421.8281904761907</v>
          </cell>
          <cell r="I67">
            <v>4443937.3314285716</v>
          </cell>
          <cell r="J67">
            <v>4443937.3314285716</v>
          </cell>
        </row>
        <row r="68">
          <cell r="E68" t="str">
            <v>b. Nh©n c«ng</v>
          </cell>
          <cell r="I68">
            <v>170364.4932</v>
          </cell>
        </row>
        <row r="69">
          <cell r="E69" t="str">
            <v>Nh©n c«ng bËc 3,5/7</v>
          </cell>
          <cell r="F69" t="str">
            <v xml:space="preserve">C«ng </v>
          </cell>
          <cell r="G69">
            <v>11.66</v>
          </cell>
          <cell r="H69">
            <v>14611.02</v>
          </cell>
          <cell r="I69">
            <v>170364.4932</v>
          </cell>
          <cell r="K69">
            <v>170364.4932</v>
          </cell>
        </row>
        <row r="70">
          <cell r="E70" t="str">
            <v>ThÐp d&gt;22mm</v>
          </cell>
          <cell r="F70" t="str">
            <v>tÊn</v>
          </cell>
          <cell r="H70" t="str">
            <v/>
          </cell>
          <cell r="J70">
            <v>4542919.5999999996</v>
          </cell>
          <cell r="K70">
            <v>170364.4932</v>
          </cell>
        </row>
        <row r="71">
          <cell r="E71" t="str">
            <v>a. VËt liÖu</v>
          </cell>
          <cell r="I71">
            <v>4542919.5999999996</v>
          </cell>
        </row>
        <row r="72">
          <cell r="E72" t="str">
            <v>ThÐp trßn d=25mm</v>
          </cell>
          <cell r="F72" t="str">
            <v>kg</v>
          </cell>
          <cell r="G72">
            <v>1050</v>
          </cell>
          <cell r="H72">
            <v>4326.5900952380953</v>
          </cell>
          <cell r="I72">
            <v>4542919.5999999996</v>
          </cell>
          <cell r="J72">
            <v>4542919.5999999996</v>
          </cell>
        </row>
        <row r="73">
          <cell r="E73" t="str">
            <v>b. Nh©n c«ng</v>
          </cell>
          <cell r="I73">
            <v>170364.4932</v>
          </cell>
        </row>
        <row r="74">
          <cell r="E74" t="str">
            <v>Nh©n c«ng bËc 3,5/7</v>
          </cell>
          <cell r="F74" t="str">
            <v xml:space="preserve">C«ng </v>
          </cell>
          <cell r="G74">
            <v>11.66</v>
          </cell>
          <cell r="H74">
            <v>14611.02</v>
          </cell>
          <cell r="I74">
            <v>170364.4932</v>
          </cell>
          <cell r="K74">
            <v>170364.4932</v>
          </cell>
        </row>
        <row r="75">
          <cell r="E75" t="str">
            <v>ThÐp d=22mm</v>
          </cell>
          <cell r="F75" t="str">
            <v>tÊn</v>
          </cell>
          <cell r="H75" t="str">
            <v/>
          </cell>
          <cell r="J75">
            <v>4542919.5999999996</v>
          </cell>
          <cell r="K75">
            <v>170364.4932</v>
          </cell>
        </row>
        <row r="76">
          <cell r="E76" t="str">
            <v>a. VËt liÖu</v>
          </cell>
          <cell r="I76">
            <v>4542919.5999999996</v>
          </cell>
        </row>
        <row r="77">
          <cell r="E77" t="str">
            <v>ThÐp trßn d=22mm</v>
          </cell>
          <cell r="F77" t="str">
            <v>kg</v>
          </cell>
          <cell r="G77">
            <v>1050</v>
          </cell>
          <cell r="H77">
            <v>4326.5900952380953</v>
          </cell>
          <cell r="I77">
            <v>4542919.5999999996</v>
          </cell>
          <cell r="J77">
            <v>4542919.5999999996</v>
          </cell>
        </row>
        <row r="78">
          <cell r="E78" t="str">
            <v>b. Nh©n c«ng</v>
          </cell>
          <cell r="I78">
            <v>170364.4932</v>
          </cell>
        </row>
        <row r="79">
          <cell r="E79" t="str">
            <v>Nh©n c«ng bËc 3,5/7</v>
          </cell>
          <cell r="F79" t="str">
            <v xml:space="preserve">C«ng </v>
          </cell>
          <cell r="G79">
            <v>11.66</v>
          </cell>
          <cell r="H79">
            <v>14611.02</v>
          </cell>
          <cell r="I79">
            <v>170364.4932</v>
          </cell>
          <cell r="K79">
            <v>170364.4932</v>
          </cell>
        </row>
        <row r="80">
          <cell r="E80" t="str">
            <v>BT xµ mò t­êng ch¾n M150 ®¸ 1x2</v>
          </cell>
          <cell r="F80" t="str">
            <v>m3</v>
          </cell>
          <cell r="H80" t="str">
            <v/>
          </cell>
          <cell r="J80">
            <v>430014.61190189986</v>
          </cell>
          <cell r="K80">
            <v>83930.3125</v>
          </cell>
          <cell r="L80">
            <v>12729.012479999999</v>
          </cell>
        </row>
        <row r="81">
          <cell r="E81" t="str">
            <v>a - VËt liÖu :</v>
          </cell>
          <cell r="I81">
            <v>430014.61190189986</v>
          </cell>
        </row>
        <row r="82">
          <cell r="E82" t="str">
            <v>V÷a bªt«ng M150 ®¸ 1x2</v>
          </cell>
          <cell r="F82" t="str">
            <v>m3</v>
          </cell>
          <cell r="G82">
            <v>1.0249999999999999</v>
          </cell>
          <cell r="H82">
            <v>411300.44179999991</v>
          </cell>
          <cell r="I82">
            <v>421582.95284499985</v>
          </cell>
          <cell r="J82">
            <v>421582.95284499985</v>
          </cell>
        </row>
        <row r="83">
          <cell r="E83" t="str">
            <v>VËt liÖu kh¸c</v>
          </cell>
          <cell r="F83" t="str">
            <v>%</v>
          </cell>
          <cell r="G83">
            <v>2</v>
          </cell>
          <cell r="H83">
            <v>421582.95284499985</v>
          </cell>
          <cell r="I83">
            <v>8431.6590568999964</v>
          </cell>
          <cell r="J83">
            <v>8431.6590568999964</v>
          </cell>
        </row>
        <row r="84">
          <cell r="E84" t="str">
            <v>b - Nh©n c«ng</v>
          </cell>
          <cell r="I84">
            <v>83930.3125</v>
          </cell>
        </row>
        <row r="85">
          <cell r="E85" t="str">
            <v>Nh©n c«ng bËc 4,0/7</v>
          </cell>
          <cell r="F85" t="str">
            <v xml:space="preserve">C«ng </v>
          </cell>
          <cell r="G85">
            <v>5.47</v>
          </cell>
          <cell r="H85">
            <v>15343.75</v>
          </cell>
          <cell r="I85">
            <v>83930.3125</v>
          </cell>
          <cell r="K85">
            <v>83930.3125</v>
          </cell>
        </row>
        <row r="86">
          <cell r="E86" t="str">
            <v>c- m¸y</v>
          </cell>
          <cell r="I86">
            <v>12729.012479999999</v>
          </cell>
        </row>
        <row r="87">
          <cell r="E87" t="str">
            <v>M¸y trén 250l</v>
          </cell>
          <cell r="F87" t="str">
            <v>Ca</v>
          </cell>
          <cell r="G87">
            <v>9.5000000000000001E-2</v>
          </cell>
          <cell r="H87">
            <v>96272</v>
          </cell>
          <cell r="I87">
            <v>9145.84</v>
          </cell>
          <cell r="L87">
            <v>9145.84</v>
          </cell>
        </row>
        <row r="88">
          <cell r="E88" t="str">
            <v>M¸y ®Çm dïi 1,5KW</v>
          </cell>
          <cell r="F88" t="str">
            <v>Ca</v>
          </cell>
          <cell r="G88">
            <v>8.8999999999999996E-2</v>
          </cell>
          <cell r="H88">
            <v>37456</v>
          </cell>
          <cell r="I88">
            <v>3333.5839999999998</v>
          </cell>
          <cell r="L88">
            <v>3333.5839999999998</v>
          </cell>
        </row>
        <row r="89">
          <cell r="E89" t="str">
            <v>M¸y kh¸c</v>
          </cell>
          <cell r="F89" t="str">
            <v>%</v>
          </cell>
          <cell r="G89">
            <v>2</v>
          </cell>
          <cell r="H89">
            <v>12479.423999999999</v>
          </cell>
          <cell r="I89">
            <v>249.58847999999998</v>
          </cell>
          <cell r="L89">
            <v>249.58847999999998</v>
          </cell>
        </row>
        <row r="90">
          <cell r="E90" t="str">
            <v>BT xµ mò t­êng ch¾n M200 ®¸ 1x2</v>
          </cell>
          <cell r="F90" t="str">
            <v>m3</v>
          </cell>
          <cell r="H90" t="str">
            <v/>
          </cell>
          <cell r="J90">
            <v>479236.0167461285</v>
          </cell>
          <cell r="K90">
            <v>83930.3125</v>
          </cell>
          <cell r="L90">
            <v>12729.012479999999</v>
          </cell>
        </row>
        <row r="91">
          <cell r="E91" t="str">
            <v>a - VËt liÖu :</v>
          </cell>
          <cell r="I91">
            <v>479236.0167461285</v>
          </cell>
        </row>
        <row r="92">
          <cell r="E92" t="str">
            <v>V÷a bª t«ng M200 ®¸ 1x2</v>
          </cell>
          <cell r="F92" t="str">
            <v>m3</v>
          </cell>
          <cell r="G92">
            <v>1.0249999999999999</v>
          </cell>
          <cell r="H92">
            <v>458379.73863809521</v>
          </cell>
          <cell r="I92">
            <v>469839.23210404755</v>
          </cell>
          <cell r="J92">
            <v>469839.23210404755</v>
          </cell>
        </row>
        <row r="93">
          <cell r="E93" t="str">
            <v>VËt liÖu kh¸c</v>
          </cell>
          <cell r="F93" t="str">
            <v>%</v>
          </cell>
          <cell r="G93">
            <v>2</v>
          </cell>
          <cell r="H93">
            <v>469839.23210404755</v>
          </cell>
          <cell r="I93">
            <v>9396.784642080951</v>
          </cell>
          <cell r="J93">
            <v>9396.784642080951</v>
          </cell>
        </row>
        <row r="94">
          <cell r="E94" t="str">
            <v>b - Nh©n c«ng</v>
          </cell>
          <cell r="I94">
            <v>83930.3125</v>
          </cell>
        </row>
        <row r="95">
          <cell r="E95" t="str">
            <v>Nh©n c«ng bËc 4,0/7</v>
          </cell>
          <cell r="F95" t="str">
            <v xml:space="preserve">C«ng </v>
          </cell>
          <cell r="G95">
            <v>5.47</v>
          </cell>
          <cell r="H95">
            <v>15343.75</v>
          </cell>
          <cell r="I95">
            <v>83930.3125</v>
          </cell>
          <cell r="K95">
            <v>83930.3125</v>
          </cell>
        </row>
        <row r="96">
          <cell r="E96" t="str">
            <v>c- m¸y</v>
          </cell>
          <cell r="I96">
            <v>12729.012479999999</v>
          </cell>
        </row>
        <row r="97">
          <cell r="E97" t="str">
            <v>M¸y trén 250l</v>
          </cell>
          <cell r="F97" t="str">
            <v>Ca</v>
          </cell>
          <cell r="G97">
            <v>9.5000000000000001E-2</v>
          </cell>
          <cell r="H97">
            <v>96272</v>
          </cell>
          <cell r="I97">
            <v>9145.84</v>
          </cell>
          <cell r="L97">
            <v>9145.84</v>
          </cell>
        </row>
        <row r="98">
          <cell r="E98" t="str">
            <v>M¸y ®Çm dïi 1,5KW</v>
          </cell>
          <cell r="F98" t="str">
            <v>Ca</v>
          </cell>
          <cell r="G98">
            <v>8.8999999999999996E-2</v>
          </cell>
          <cell r="H98">
            <v>37456</v>
          </cell>
          <cell r="I98">
            <v>3333.5839999999998</v>
          </cell>
          <cell r="L98">
            <v>3333.5839999999998</v>
          </cell>
        </row>
        <row r="99">
          <cell r="E99" t="str">
            <v>M¸y kh¸c</v>
          </cell>
          <cell r="F99" t="str">
            <v>%</v>
          </cell>
          <cell r="G99">
            <v>2</v>
          </cell>
          <cell r="H99">
            <v>12479.423999999999</v>
          </cell>
          <cell r="I99">
            <v>249.58847999999998</v>
          </cell>
          <cell r="L99">
            <v>249.58847999999998</v>
          </cell>
        </row>
        <row r="100">
          <cell r="E100" t="str">
            <v>V¸n khu«n xµ mò</v>
          </cell>
          <cell r="F100" t="str">
            <v>100m2</v>
          </cell>
          <cell r="H100" t="str">
            <v/>
          </cell>
          <cell r="J100">
            <v>1989948.6242861901</v>
          </cell>
          <cell r="K100">
            <v>798642.1875</v>
          </cell>
          <cell r="L100">
            <v>0</v>
          </cell>
        </row>
        <row r="101">
          <cell r="E101" t="str">
            <v>a - VËt liÖu :</v>
          </cell>
          <cell r="I101">
            <v>1989948.6242861901</v>
          </cell>
        </row>
        <row r="102">
          <cell r="E102" t="str">
            <v>Gç v¸n</v>
          </cell>
          <cell r="F102" t="str">
            <v>m3</v>
          </cell>
          <cell r="G102">
            <v>0.82499999999999996</v>
          </cell>
          <cell r="H102">
            <v>1269569.3733333333</v>
          </cell>
          <cell r="I102">
            <v>1047394.7329999999</v>
          </cell>
          <cell r="J102">
            <v>1047394.7329999999</v>
          </cell>
        </row>
        <row r="103">
          <cell r="E103" t="str">
            <v xml:space="preserve">Gç ®µ nÑp </v>
          </cell>
          <cell r="F103" t="str">
            <v>m3</v>
          </cell>
          <cell r="G103">
            <v>0.52500000000000002</v>
          </cell>
          <cell r="H103">
            <v>1269569.3733333333</v>
          </cell>
          <cell r="I103">
            <v>666523.92099999997</v>
          </cell>
          <cell r="J103">
            <v>666523.92099999997</v>
          </cell>
        </row>
        <row r="104">
          <cell r="E104" t="str">
            <v>§inh</v>
          </cell>
          <cell r="F104" t="str">
            <v>kg</v>
          </cell>
          <cell r="G104">
            <v>9.1</v>
          </cell>
          <cell r="H104">
            <v>6190.4761904761899</v>
          </cell>
          <cell r="I104">
            <v>56333.333333333328</v>
          </cell>
          <cell r="J104">
            <v>56333.333333333328</v>
          </cell>
        </row>
        <row r="105">
          <cell r="E105" t="str">
            <v xml:space="preserve">§inh ®Üa </v>
          </cell>
          <cell r="F105" t="str">
            <v>C¸i</v>
          </cell>
          <cell r="G105">
            <v>30.3</v>
          </cell>
          <cell r="H105">
            <v>2380.9523809523807</v>
          </cell>
          <cell r="I105">
            <v>72142.857142857145</v>
          </cell>
          <cell r="J105">
            <v>72142.857142857145</v>
          </cell>
        </row>
        <row r="106">
          <cell r="E106" t="str">
            <v>Bul«ng</v>
          </cell>
          <cell r="F106" t="str">
            <v>C¸i</v>
          </cell>
          <cell r="G106">
            <v>24.2</v>
          </cell>
          <cell r="H106">
            <v>5000</v>
          </cell>
          <cell r="I106">
            <v>121000</v>
          </cell>
          <cell r="J106">
            <v>121000</v>
          </cell>
        </row>
        <row r="107">
          <cell r="E107" t="str">
            <v>VËt liÖu kh¸c</v>
          </cell>
          <cell r="F107" t="str">
            <v>%</v>
          </cell>
          <cell r="G107">
            <v>1.5</v>
          </cell>
          <cell r="H107">
            <v>1770251.9873333331</v>
          </cell>
          <cell r="I107">
            <v>26553.779809999996</v>
          </cell>
          <cell r="J107">
            <v>26553.779809999996</v>
          </cell>
        </row>
        <row r="108">
          <cell r="E108" t="str">
            <v>b - Nh©n c«ng</v>
          </cell>
          <cell r="I108">
            <v>798642.1875</v>
          </cell>
        </row>
        <row r="109">
          <cell r="E109" t="str">
            <v>Nh©n c«ng bËc 4,0/7</v>
          </cell>
          <cell r="F109" t="str">
            <v xml:space="preserve">C«ng </v>
          </cell>
          <cell r="G109">
            <v>52.05</v>
          </cell>
          <cell r="H109">
            <v>15343.75</v>
          </cell>
          <cell r="I109">
            <v>798642.1875</v>
          </cell>
          <cell r="K109">
            <v>798642.1875</v>
          </cell>
        </row>
        <row r="110">
          <cell r="E110" t="str">
            <v xml:space="preserve">BT th©n t­êng ch¾n cao &lt;4m M200 </v>
          </cell>
          <cell r="F110" t="str">
            <v>m3</v>
          </cell>
          <cell r="H110" t="str">
            <v/>
          </cell>
          <cell r="J110">
            <v>504454.75410937134</v>
          </cell>
          <cell r="K110">
            <v>48070.255799999999</v>
          </cell>
          <cell r="L110">
            <v>15887.92</v>
          </cell>
        </row>
        <row r="111">
          <cell r="E111" t="str">
            <v>a - VËt liÖu :</v>
          </cell>
          <cell r="I111">
            <v>504454.75410937134</v>
          </cell>
        </row>
        <row r="112">
          <cell r="E112" t="str">
            <v>V÷a bª t«ng M200 ®¸ 2x4</v>
          </cell>
          <cell r="F112" t="str">
            <v>m3</v>
          </cell>
          <cell r="G112">
            <v>1.0249999999999999</v>
          </cell>
          <cell r="H112">
            <v>439784.92350476183</v>
          </cell>
          <cell r="I112">
            <v>450779.54659238085</v>
          </cell>
          <cell r="J112">
            <v>450779.54659238085</v>
          </cell>
        </row>
        <row r="113">
          <cell r="E113" t="str">
            <v>gç v¸n cÇu c«ng t¸c</v>
          </cell>
          <cell r="F113" t="str">
            <v>m3</v>
          </cell>
          <cell r="G113">
            <v>0.02</v>
          </cell>
          <cell r="H113">
            <v>2132434.9866666668</v>
          </cell>
          <cell r="I113">
            <v>42648.699733333335</v>
          </cell>
          <cell r="J113">
            <v>42648.699733333335</v>
          </cell>
        </row>
        <row r="114">
          <cell r="E114" t="str">
            <v>§inh</v>
          </cell>
          <cell r="F114" t="str">
            <v>kg</v>
          </cell>
          <cell r="G114">
            <v>4.8000000000000001E-2</v>
          </cell>
          <cell r="H114">
            <v>6190.4761904761899</v>
          </cell>
          <cell r="I114">
            <v>297.14285714285711</v>
          </cell>
          <cell r="J114">
            <v>297.14285714285711</v>
          </cell>
        </row>
        <row r="115">
          <cell r="E115" t="str">
            <v xml:space="preserve">§inh ®Üa </v>
          </cell>
          <cell r="F115" t="str">
            <v>C¸i</v>
          </cell>
          <cell r="G115">
            <v>0.35199999999999998</v>
          </cell>
          <cell r="H115">
            <v>2380.9523809523807</v>
          </cell>
          <cell r="I115">
            <v>838.09523809523796</v>
          </cell>
          <cell r="J115">
            <v>838.09523809523796</v>
          </cell>
        </row>
        <row r="116">
          <cell r="E116" t="str">
            <v>VËt liÖu kh¸c</v>
          </cell>
          <cell r="F116" t="str">
            <v>%</v>
          </cell>
          <cell r="G116">
            <v>2</v>
          </cell>
          <cell r="H116">
            <v>494563.48442095227</v>
          </cell>
          <cell r="I116">
            <v>9891.2696884190445</v>
          </cell>
          <cell r="J116">
            <v>9891.2696884190445</v>
          </cell>
        </row>
        <row r="117">
          <cell r="E117" t="str">
            <v>b - Nh©n c«ng</v>
          </cell>
          <cell r="I117">
            <v>48070.255799999999</v>
          </cell>
        </row>
        <row r="118">
          <cell r="E118" t="str">
            <v>Nh©n c«ng bËc 3,5/7</v>
          </cell>
          <cell r="F118" t="str">
            <v xml:space="preserve">C«ng </v>
          </cell>
          <cell r="G118">
            <v>3.29</v>
          </cell>
          <cell r="H118">
            <v>14611.02</v>
          </cell>
          <cell r="I118">
            <v>48070.255799999999</v>
          </cell>
          <cell r="K118">
            <v>48070.255799999999</v>
          </cell>
        </row>
        <row r="119">
          <cell r="E119" t="str">
            <v>c- m¸y</v>
          </cell>
          <cell r="I119">
            <v>15887.92</v>
          </cell>
        </row>
        <row r="120">
          <cell r="E120" t="str">
            <v>M¸y trén 250l</v>
          </cell>
          <cell r="F120" t="str">
            <v>Ca</v>
          </cell>
          <cell r="G120">
            <v>9.5000000000000001E-2</v>
          </cell>
          <cell r="H120">
            <v>96272</v>
          </cell>
          <cell r="I120">
            <v>9145.84</v>
          </cell>
          <cell r="L120">
            <v>9145.84</v>
          </cell>
        </row>
        <row r="121">
          <cell r="E121" t="str">
            <v>M¸y ®Çm dïi 1,5KW</v>
          </cell>
          <cell r="F121" t="str">
            <v>Ca</v>
          </cell>
          <cell r="G121">
            <v>0.18</v>
          </cell>
          <cell r="H121">
            <v>37456</v>
          </cell>
          <cell r="I121">
            <v>6742.08</v>
          </cell>
          <cell r="L121">
            <v>6742.08</v>
          </cell>
        </row>
        <row r="122">
          <cell r="E122" t="str">
            <v xml:space="preserve">BT th©n t­êng ch¾n cao &gt;4m M200 </v>
          </cell>
          <cell r="F122" t="str">
            <v>m3</v>
          </cell>
          <cell r="H122" t="str">
            <v/>
          </cell>
          <cell r="J122">
            <v>394376.62792527495</v>
          </cell>
          <cell r="K122">
            <v>57713.529000000002</v>
          </cell>
          <cell r="L122">
            <v>21882.37</v>
          </cell>
        </row>
        <row r="123">
          <cell r="E123" t="str">
            <v>a - VËt liÖu :</v>
          </cell>
          <cell r="I123">
            <v>394376.62792527495</v>
          </cell>
        </row>
        <row r="124">
          <cell r="E124" t="str">
            <v>V÷a bª t«ng M200 ®¸ 2x4</v>
          </cell>
          <cell r="F124" t="str">
            <v>m3</v>
          </cell>
          <cell r="G124">
            <v>1.0249999999999999</v>
          </cell>
          <cell r="H124">
            <v>334497.38052619045</v>
          </cell>
          <cell r="I124">
            <v>342859.81503934518</v>
          </cell>
          <cell r="J124">
            <v>342859.81503934518</v>
          </cell>
        </row>
        <row r="125">
          <cell r="E125" t="str">
            <v>gç v¸n cÇu c«ng t¸c</v>
          </cell>
          <cell r="F125" t="str">
            <v>m3</v>
          </cell>
          <cell r="G125">
            <v>0.02</v>
          </cell>
          <cell r="H125">
            <v>2132434.9866666668</v>
          </cell>
          <cell r="I125">
            <v>42648.699733333335</v>
          </cell>
          <cell r="J125">
            <v>42648.699733333335</v>
          </cell>
        </row>
        <row r="126">
          <cell r="E126" t="str">
            <v>§inh</v>
          </cell>
          <cell r="F126" t="str">
            <v>kg</v>
          </cell>
          <cell r="G126">
            <v>4.8000000000000001E-2</v>
          </cell>
          <cell r="H126">
            <v>6190.4761904761899</v>
          </cell>
          <cell r="I126">
            <v>297.14285714285711</v>
          </cell>
          <cell r="J126">
            <v>297.14285714285711</v>
          </cell>
        </row>
        <row r="127">
          <cell r="E127" t="str">
            <v xml:space="preserve">§inh ®Üa </v>
          </cell>
          <cell r="F127" t="str">
            <v>C¸i</v>
          </cell>
          <cell r="G127">
            <v>0.35199999999999998</v>
          </cell>
          <cell r="H127">
            <v>2380.9523809523807</v>
          </cell>
          <cell r="I127">
            <v>838.09523809523796</v>
          </cell>
          <cell r="J127">
            <v>838.09523809523796</v>
          </cell>
        </row>
        <row r="128">
          <cell r="E128" t="str">
            <v>VËt liÖu kh¸c</v>
          </cell>
          <cell r="F128" t="str">
            <v>%</v>
          </cell>
          <cell r="G128">
            <v>2</v>
          </cell>
          <cell r="H128">
            <v>386643.7528679166</v>
          </cell>
          <cell r="I128">
            <v>7732.875057358332</v>
          </cell>
          <cell r="J128">
            <v>7732.875057358332</v>
          </cell>
        </row>
        <row r="129">
          <cell r="E129" t="str">
            <v>b - Nh©n c«ng</v>
          </cell>
          <cell r="I129">
            <v>57713.529000000002</v>
          </cell>
        </row>
        <row r="130">
          <cell r="E130" t="str">
            <v>Nh©n c«ng bËc 3,5/7</v>
          </cell>
          <cell r="F130" t="str">
            <v xml:space="preserve">C«ng </v>
          </cell>
          <cell r="G130">
            <v>3.95</v>
          </cell>
          <cell r="H130">
            <v>14611.02</v>
          </cell>
          <cell r="I130">
            <v>57713.529000000002</v>
          </cell>
          <cell r="K130">
            <v>57713.529000000002</v>
          </cell>
        </row>
        <row r="131">
          <cell r="E131" t="str">
            <v>c- m¸y</v>
          </cell>
          <cell r="I131">
            <v>21882.37</v>
          </cell>
        </row>
        <row r="132">
          <cell r="E132" t="str">
            <v>M¸y trén 250l</v>
          </cell>
          <cell r="F132" t="str">
            <v>Ca</v>
          </cell>
          <cell r="G132">
            <v>9.5000000000000001E-2</v>
          </cell>
          <cell r="H132">
            <v>96272</v>
          </cell>
          <cell r="I132">
            <v>9145.84</v>
          </cell>
          <cell r="L132">
            <v>9145.84</v>
          </cell>
        </row>
        <row r="133">
          <cell r="E133" t="str">
            <v>M¸y ®Çm dïi 1,5KW</v>
          </cell>
          <cell r="F133" t="str">
            <v>Ca</v>
          </cell>
          <cell r="G133">
            <v>0.18</v>
          </cell>
          <cell r="H133">
            <v>37456</v>
          </cell>
          <cell r="I133">
            <v>6742.08</v>
          </cell>
          <cell r="L133">
            <v>6742.08</v>
          </cell>
        </row>
        <row r="134">
          <cell r="E134" t="str">
            <v>M¸y vËn th¨ng 0,8T</v>
          </cell>
          <cell r="F134" t="str">
            <v>Ca</v>
          </cell>
          <cell r="G134">
            <v>0.11</v>
          </cell>
          <cell r="H134">
            <v>54495</v>
          </cell>
          <cell r="I134">
            <v>5994.45</v>
          </cell>
          <cell r="L134">
            <v>5994.45</v>
          </cell>
        </row>
        <row r="135">
          <cell r="E135" t="str">
            <v xml:space="preserve">V¸n khu«n t­êng ch¾n </v>
          </cell>
          <cell r="F135" t="str">
            <v>100m2</v>
          </cell>
          <cell r="H135" t="str">
            <v/>
          </cell>
          <cell r="J135">
            <v>3001388.062391886</v>
          </cell>
          <cell r="K135">
            <v>800330</v>
          </cell>
          <cell r="L135">
            <v>0</v>
          </cell>
        </row>
        <row r="136">
          <cell r="E136" t="str">
            <v>a - VËt liÖu :</v>
          </cell>
          <cell r="I136">
            <v>3001388.062391886</v>
          </cell>
        </row>
        <row r="137">
          <cell r="E137" t="str">
            <v>Gç v¸n</v>
          </cell>
          <cell r="F137" t="str">
            <v>m3</v>
          </cell>
          <cell r="G137">
            <v>0.93600000000000005</v>
          </cell>
          <cell r="H137">
            <v>1269569.3733333333</v>
          </cell>
          <cell r="I137">
            <v>1188316.9334400001</v>
          </cell>
          <cell r="J137">
            <v>1188316.9334400001</v>
          </cell>
        </row>
        <row r="138">
          <cell r="E138" t="str">
            <v xml:space="preserve">Gç ®µ nÑp </v>
          </cell>
          <cell r="F138" t="str">
            <v>m3</v>
          </cell>
          <cell r="G138">
            <v>0.28000000000000003</v>
          </cell>
          <cell r="H138">
            <v>1269569.3733333333</v>
          </cell>
          <cell r="I138">
            <v>355479.42453333334</v>
          </cell>
          <cell r="J138">
            <v>355479.42453333334</v>
          </cell>
        </row>
        <row r="139">
          <cell r="E139" t="str">
            <v>Gç chèng</v>
          </cell>
          <cell r="F139" t="str">
            <v>m3</v>
          </cell>
          <cell r="G139">
            <v>0.55600000000000005</v>
          </cell>
          <cell r="H139">
            <v>2132434.9866666668</v>
          </cell>
          <cell r="I139">
            <v>1185633.8525866668</v>
          </cell>
          <cell r="J139">
            <v>1185633.8525866668</v>
          </cell>
        </row>
        <row r="140">
          <cell r="E140" t="str">
            <v>Bul«ng M16</v>
          </cell>
          <cell r="F140" t="str">
            <v>C¸i</v>
          </cell>
          <cell r="G140">
            <v>3.8</v>
          </cell>
          <cell r="H140">
            <v>2500</v>
          </cell>
          <cell r="I140">
            <v>9500</v>
          </cell>
          <cell r="J140">
            <v>9500</v>
          </cell>
        </row>
        <row r="141">
          <cell r="E141" t="str">
            <v>§inh</v>
          </cell>
          <cell r="F141" t="str">
            <v>kg</v>
          </cell>
          <cell r="G141">
            <v>6.8</v>
          </cell>
          <cell r="H141">
            <v>6190.4761904761899</v>
          </cell>
          <cell r="I141">
            <v>42095.238095238092</v>
          </cell>
          <cell r="J141">
            <v>42095.238095238092</v>
          </cell>
        </row>
        <row r="142">
          <cell r="E142" t="str">
            <v xml:space="preserve">§inh ®Üa </v>
          </cell>
          <cell r="F142" t="str">
            <v>C¸i</v>
          </cell>
          <cell r="G142">
            <v>15.13</v>
          </cell>
          <cell r="H142">
            <v>2380.9523809523807</v>
          </cell>
          <cell r="I142">
            <v>36023.809523809519</v>
          </cell>
          <cell r="J142">
            <v>36023.809523809519</v>
          </cell>
        </row>
        <row r="143">
          <cell r="E143" t="str">
            <v>D©y thÐp d=3mm</v>
          </cell>
          <cell r="F143" t="str">
            <v>kg</v>
          </cell>
          <cell r="G143">
            <v>16.850000000000001</v>
          </cell>
          <cell r="H143">
            <v>4707.542476190476</v>
          </cell>
          <cell r="I143">
            <v>79322.090723809524</v>
          </cell>
          <cell r="J143">
            <v>79322.090723809524</v>
          </cell>
        </row>
        <row r="144">
          <cell r="E144" t="str">
            <v>T¨ng ®¬</v>
          </cell>
          <cell r="F144" t="str">
            <v>C¸i</v>
          </cell>
          <cell r="G144">
            <v>7.53</v>
          </cell>
          <cell r="H144">
            <v>10000</v>
          </cell>
          <cell r="I144">
            <v>75300</v>
          </cell>
          <cell r="J144">
            <v>75300</v>
          </cell>
        </row>
        <row r="145">
          <cell r="E145" t="str">
            <v>VËt liÖu kh¸c</v>
          </cell>
          <cell r="F145" t="str">
            <v>%</v>
          </cell>
          <cell r="G145">
            <v>1</v>
          </cell>
          <cell r="H145">
            <v>2971671.3489028574</v>
          </cell>
          <cell r="I145">
            <v>29716.713489028574</v>
          </cell>
          <cell r="J145">
            <v>29716.713489028574</v>
          </cell>
        </row>
        <row r="146">
          <cell r="E146" t="str">
            <v>b - Nh©n c«ng</v>
          </cell>
          <cell r="I146">
            <v>800330</v>
          </cell>
        </row>
        <row r="147">
          <cell r="E147" t="str">
            <v>Nh©n c«ng bËc 4,0/7</v>
          </cell>
          <cell r="F147" t="str">
            <v xml:space="preserve">C«ng </v>
          </cell>
          <cell r="G147">
            <v>52.16</v>
          </cell>
          <cell r="H147">
            <v>15343.75</v>
          </cell>
          <cell r="I147">
            <v>800330</v>
          </cell>
          <cell r="K147">
            <v>800330</v>
          </cell>
        </row>
        <row r="148">
          <cell r="E148" t="str">
            <v>BT mãng t­êng ch¾n M200</v>
          </cell>
          <cell r="F148" t="str">
            <v>m3</v>
          </cell>
          <cell r="H148" t="str">
            <v/>
          </cell>
          <cell r="J148">
            <v>489806.59401106654</v>
          </cell>
          <cell r="K148">
            <v>33446.654800000004</v>
          </cell>
          <cell r="L148">
            <v>12479.423999999999</v>
          </cell>
        </row>
        <row r="149">
          <cell r="E149" t="str">
            <v>a - VËt liÖu :</v>
          </cell>
          <cell r="I149">
            <v>489806.59401106654</v>
          </cell>
        </row>
        <row r="150">
          <cell r="E150" t="str">
            <v>V÷a bª t«ng M200 ®¸ 2x4</v>
          </cell>
          <cell r="F150" t="str">
            <v>m3</v>
          </cell>
          <cell r="G150">
            <v>1.0249999999999999</v>
          </cell>
          <cell r="H150">
            <v>439784.92350476183</v>
          </cell>
          <cell r="I150">
            <v>450779.54659238085</v>
          </cell>
          <cell r="J150">
            <v>450779.54659238085</v>
          </cell>
        </row>
        <row r="151">
          <cell r="E151" t="str">
            <v>gç v¸n cÇu c«ng t¸c</v>
          </cell>
          <cell r="F151" t="str">
            <v>m3</v>
          </cell>
          <cell r="G151">
            <v>1.4999999999999999E-2</v>
          </cell>
          <cell r="H151">
            <v>2132434.9866666668</v>
          </cell>
          <cell r="I151">
            <v>31986.524799999999</v>
          </cell>
          <cell r="J151">
            <v>31986.524799999999</v>
          </cell>
        </row>
        <row r="152">
          <cell r="E152" t="str">
            <v>§inh</v>
          </cell>
          <cell r="F152" t="str">
            <v>kg</v>
          </cell>
          <cell r="G152">
            <v>0.122</v>
          </cell>
          <cell r="H152">
            <v>6190.4761904761899</v>
          </cell>
          <cell r="I152">
            <v>755.23809523809518</v>
          </cell>
          <cell r="J152">
            <v>755.23809523809518</v>
          </cell>
        </row>
        <row r="153">
          <cell r="E153" t="str">
            <v xml:space="preserve">§inh ®Üa </v>
          </cell>
          <cell r="F153" t="str">
            <v>C¸i</v>
          </cell>
          <cell r="G153">
            <v>0.60299999999999998</v>
          </cell>
          <cell r="H153">
            <v>2380.9523809523807</v>
          </cell>
          <cell r="I153">
            <v>1435.7142857142856</v>
          </cell>
          <cell r="J153">
            <v>1435.7142857142856</v>
          </cell>
        </row>
        <row r="154">
          <cell r="E154" t="str">
            <v>VËt liÖu kh¸c</v>
          </cell>
          <cell r="F154" t="str">
            <v>%</v>
          </cell>
          <cell r="G154">
            <v>1</v>
          </cell>
          <cell r="H154">
            <v>484957.02377333323</v>
          </cell>
          <cell r="I154">
            <v>4849.5702377333328</v>
          </cell>
          <cell r="J154">
            <v>4849.5702377333328</v>
          </cell>
        </row>
        <row r="155">
          <cell r="E155" t="str">
            <v>b - Nh©n c«ng</v>
          </cell>
          <cell r="I155">
            <v>33446.654800000004</v>
          </cell>
        </row>
        <row r="156">
          <cell r="E156" t="str">
            <v>Nh©n c«ng bËc 3,0/7</v>
          </cell>
          <cell r="F156" t="str">
            <v xml:space="preserve">C«ng </v>
          </cell>
          <cell r="G156">
            <v>2.41</v>
          </cell>
          <cell r="H156">
            <v>13878.28</v>
          </cell>
          <cell r="I156">
            <v>33446.654800000004</v>
          </cell>
          <cell r="K156">
            <v>33446.654800000004</v>
          </cell>
        </row>
        <row r="157">
          <cell r="E157" t="str">
            <v>c- m¸y</v>
          </cell>
          <cell r="I157">
            <v>12479.423999999999</v>
          </cell>
        </row>
        <row r="158">
          <cell r="E158" t="str">
            <v>M¸y trén 250l</v>
          </cell>
          <cell r="F158" t="str">
            <v>Ca</v>
          </cell>
          <cell r="G158">
            <v>9.5000000000000001E-2</v>
          </cell>
          <cell r="H158">
            <v>96272</v>
          </cell>
          <cell r="I158">
            <v>9145.84</v>
          </cell>
          <cell r="L158">
            <v>9145.84</v>
          </cell>
        </row>
        <row r="159">
          <cell r="E159" t="str">
            <v>M¸y ®Çm dïi 1,5KW</v>
          </cell>
          <cell r="F159" t="str">
            <v>Ca</v>
          </cell>
          <cell r="G159">
            <v>8.8999999999999996E-2</v>
          </cell>
          <cell r="H159">
            <v>37456</v>
          </cell>
          <cell r="I159">
            <v>3333.5839999999998</v>
          </cell>
          <cell r="L159">
            <v>3333.5839999999998</v>
          </cell>
        </row>
        <row r="160">
          <cell r="E160" t="str">
            <v xml:space="preserve">V¸n khu«n mãng t­êng ch¾n </v>
          </cell>
          <cell r="F160" t="str">
            <v>100m2</v>
          </cell>
          <cell r="H160" t="str">
            <v/>
          </cell>
          <cell r="J160">
            <v>2190073.9683154384</v>
          </cell>
          <cell r="K160">
            <v>198855.9822</v>
          </cell>
          <cell r="L160">
            <v>0</v>
          </cell>
        </row>
        <row r="161">
          <cell r="E161" t="str">
            <v>a - VËt liÖu :</v>
          </cell>
          <cell r="I161">
            <v>2190073.9683154384</v>
          </cell>
        </row>
        <row r="162">
          <cell r="E162" t="str">
            <v>Gç v¸n</v>
          </cell>
          <cell r="F162" t="str">
            <v>m3</v>
          </cell>
          <cell r="G162">
            <v>0.79200000000000004</v>
          </cell>
          <cell r="H162">
            <v>1269569.3733333333</v>
          </cell>
          <cell r="I162">
            <v>1005498.94368</v>
          </cell>
          <cell r="J162">
            <v>1005498.94368</v>
          </cell>
        </row>
        <row r="163">
          <cell r="E163" t="str">
            <v xml:space="preserve">Gç ®µ nÑp </v>
          </cell>
          <cell r="F163" t="str">
            <v>m3</v>
          </cell>
          <cell r="G163">
            <v>8.6499999999999994E-2</v>
          </cell>
          <cell r="H163">
            <v>1269569.3733333333</v>
          </cell>
          <cell r="I163">
            <v>109817.75079333333</v>
          </cell>
          <cell r="J163">
            <v>109817.75079333333</v>
          </cell>
        </row>
        <row r="164">
          <cell r="E164" t="str">
            <v>Gç chèng</v>
          </cell>
          <cell r="F164" t="str">
            <v>m3</v>
          </cell>
          <cell r="G164">
            <v>0.45900000000000002</v>
          </cell>
          <cell r="H164">
            <v>2132434.9866666668</v>
          </cell>
          <cell r="I164">
            <v>978787.65888000012</v>
          </cell>
          <cell r="J164">
            <v>978787.65888000012</v>
          </cell>
        </row>
        <row r="165">
          <cell r="E165" t="str">
            <v>§inh</v>
          </cell>
          <cell r="F165" t="str">
            <v>kg</v>
          </cell>
          <cell r="G165">
            <v>12</v>
          </cell>
          <cell r="H165">
            <v>6190.4761904761899</v>
          </cell>
          <cell r="I165">
            <v>74285.714285714275</v>
          </cell>
          <cell r="J165">
            <v>74285.714285714275</v>
          </cell>
        </row>
        <row r="166">
          <cell r="E166" t="str">
            <v>VËt liÖu kh¸c</v>
          </cell>
          <cell r="F166" t="str">
            <v>%</v>
          </cell>
          <cell r="G166">
            <v>1</v>
          </cell>
          <cell r="H166">
            <v>2168390.0676390477</v>
          </cell>
          <cell r="I166">
            <v>21683.900676390476</v>
          </cell>
          <cell r="J166">
            <v>21683.900676390476</v>
          </cell>
        </row>
        <row r="167">
          <cell r="E167" t="str">
            <v>b - Nh©n c«ng</v>
          </cell>
          <cell r="I167">
            <v>198855.9822</v>
          </cell>
        </row>
        <row r="168">
          <cell r="E168" t="str">
            <v>Nh©n c«ng bËc 3,5/7</v>
          </cell>
          <cell r="F168" t="str">
            <v xml:space="preserve">C«ng </v>
          </cell>
          <cell r="G168">
            <v>13.61</v>
          </cell>
          <cell r="H168">
            <v>14611.02</v>
          </cell>
          <cell r="I168">
            <v>198855.9822</v>
          </cell>
          <cell r="K168">
            <v>198855.9822</v>
          </cell>
        </row>
        <row r="169">
          <cell r="E169" t="str">
            <v>§¸ héc x©y th©n t­êng ch¾n M100</v>
          </cell>
          <cell r="F169" t="str">
            <v>m3</v>
          </cell>
          <cell r="H169" t="str">
            <v/>
          </cell>
          <cell r="J169">
            <v>315160.47951923287</v>
          </cell>
          <cell r="K169">
            <v>37111.9908</v>
          </cell>
        </row>
        <row r="170">
          <cell r="E170" t="str">
            <v>a. VËt liÖu</v>
          </cell>
          <cell r="I170">
            <v>315160.47951923287</v>
          </cell>
        </row>
        <row r="171">
          <cell r="E171" t="str">
            <v xml:space="preserve">§¸ héc </v>
          </cell>
          <cell r="F171" t="str">
            <v>m3</v>
          </cell>
          <cell r="G171">
            <v>1.2</v>
          </cell>
          <cell r="H171">
            <v>94158.859523809515</v>
          </cell>
          <cell r="I171">
            <v>112990.63142857142</v>
          </cell>
          <cell r="J171">
            <v>112990.63142857142</v>
          </cell>
        </row>
        <row r="172">
          <cell r="E172" t="str">
            <v>§¸ d¨m 4x6</v>
          </cell>
          <cell r="F172" t="str">
            <v>m3</v>
          </cell>
          <cell r="G172">
            <v>5.7000000000000002E-2</v>
          </cell>
          <cell r="H172">
            <v>90881.064285714267</v>
          </cell>
          <cell r="I172">
            <v>5180.2206642857136</v>
          </cell>
          <cell r="J172">
            <v>5180.2206642857136</v>
          </cell>
        </row>
        <row r="173">
          <cell r="E173" t="str">
            <v>V÷a XM M100</v>
          </cell>
          <cell r="F173" t="str">
            <v>m3</v>
          </cell>
          <cell r="G173">
            <v>0.42</v>
          </cell>
          <cell r="H173">
            <v>417707.53178285714</v>
          </cell>
          <cell r="I173">
            <v>175437.16334879998</v>
          </cell>
          <cell r="J173">
            <v>175437.16334879998</v>
          </cell>
        </row>
        <row r="174">
          <cell r="E174" t="str">
            <v>C©y chèng</v>
          </cell>
          <cell r="F174" t="str">
            <v>C©y</v>
          </cell>
          <cell r="G174">
            <v>1.1599999999999999</v>
          </cell>
          <cell r="H174">
            <v>8000</v>
          </cell>
          <cell r="I174">
            <v>9280</v>
          </cell>
          <cell r="J174">
            <v>9280</v>
          </cell>
        </row>
        <row r="175">
          <cell r="E175" t="str">
            <v>Gç v¸n</v>
          </cell>
          <cell r="F175" t="str">
            <v>m3</v>
          </cell>
          <cell r="G175">
            <v>8.0000000000000002E-3</v>
          </cell>
          <cell r="H175">
            <v>1269569.3733333333</v>
          </cell>
          <cell r="I175">
            <v>10156.554986666666</v>
          </cell>
          <cell r="J175">
            <v>10156.554986666666</v>
          </cell>
        </row>
        <row r="176">
          <cell r="E176" t="str">
            <v>D©y buéc</v>
          </cell>
          <cell r="F176" t="str">
            <v>kg</v>
          </cell>
          <cell r="G176">
            <v>0.35</v>
          </cell>
          <cell r="H176">
            <v>6045.454545454545</v>
          </cell>
          <cell r="I176">
            <v>2115.9090909090905</v>
          </cell>
          <cell r="J176">
            <v>2115.9090909090905</v>
          </cell>
        </row>
        <row r="177">
          <cell r="E177" t="str">
            <v>b. Nh©n c«ng</v>
          </cell>
          <cell r="I177">
            <v>37111.9908</v>
          </cell>
        </row>
        <row r="178">
          <cell r="E178" t="str">
            <v>Nh©n c«ng bËc 3,5/7</v>
          </cell>
          <cell r="F178" t="str">
            <v xml:space="preserve">C«ng </v>
          </cell>
          <cell r="G178">
            <v>2.54</v>
          </cell>
          <cell r="H178">
            <v>14611.02</v>
          </cell>
          <cell r="I178">
            <v>37111.9908</v>
          </cell>
          <cell r="K178">
            <v>37111.9908</v>
          </cell>
        </row>
        <row r="179">
          <cell r="E179" t="str">
            <v>L¾p ®Æt c¸c cÊu kiÖn t­êng hé lan</v>
          </cell>
          <cell r="F179" t="str">
            <v>TÊn</v>
          </cell>
          <cell r="J179">
            <v>0</v>
          </cell>
          <cell r="K179">
            <v>170364.4932</v>
          </cell>
          <cell r="L179">
            <v>0</v>
          </cell>
        </row>
        <row r="180">
          <cell r="E180" t="str">
            <v>b - Nh©n c«ng</v>
          </cell>
          <cell r="I180">
            <v>170364.4932</v>
          </cell>
        </row>
        <row r="181">
          <cell r="E181" t="str">
            <v>Nh©n c«ng bËc 3,5/7</v>
          </cell>
          <cell r="F181" t="str">
            <v xml:space="preserve">C«ng </v>
          </cell>
          <cell r="G181">
            <v>11.66</v>
          </cell>
          <cell r="H181">
            <v>14611.02</v>
          </cell>
          <cell r="I181">
            <v>170364.4932</v>
          </cell>
          <cell r="K181">
            <v>170364.4932</v>
          </cell>
        </row>
        <row r="182">
          <cell r="E182" t="str">
            <v>§¸ héc x©y mãng M100</v>
          </cell>
          <cell r="F182" t="str">
            <v>m3</v>
          </cell>
          <cell r="H182" t="str">
            <v/>
          </cell>
          <cell r="J182">
            <v>293608.0154416571</v>
          </cell>
          <cell r="K182">
            <v>26884.276800000003</v>
          </cell>
        </row>
        <row r="183">
          <cell r="E183" t="str">
            <v>a. VËt liÖu</v>
          </cell>
          <cell r="I183">
            <v>293608.0154416571</v>
          </cell>
        </row>
        <row r="184">
          <cell r="E184" t="str">
            <v xml:space="preserve">§¸ héc </v>
          </cell>
          <cell r="F184" t="str">
            <v>m3</v>
          </cell>
          <cell r="G184">
            <v>1.2</v>
          </cell>
          <cell r="H184">
            <v>94158.859523809515</v>
          </cell>
          <cell r="I184">
            <v>112990.63142857142</v>
          </cell>
          <cell r="J184">
            <v>112990.63142857142</v>
          </cell>
        </row>
        <row r="185">
          <cell r="E185" t="str">
            <v>§¸ d¨m 4x6</v>
          </cell>
          <cell r="F185" t="str">
            <v>m3</v>
          </cell>
          <cell r="G185">
            <v>5.7000000000000002E-2</v>
          </cell>
          <cell r="H185">
            <v>90881.064285714267</v>
          </cell>
          <cell r="I185">
            <v>5180.2206642857136</v>
          </cell>
          <cell r="J185">
            <v>5180.2206642857136</v>
          </cell>
        </row>
        <row r="186">
          <cell r="E186" t="str">
            <v>V÷a XM M100</v>
          </cell>
          <cell r="F186" t="str">
            <v>m3</v>
          </cell>
          <cell r="G186">
            <v>0.42</v>
          </cell>
          <cell r="H186">
            <v>417707.53178285714</v>
          </cell>
          <cell r="I186">
            <v>175437.16334879998</v>
          </cell>
          <cell r="J186">
            <v>175437.16334879998</v>
          </cell>
        </row>
        <row r="187">
          <cell r="E187" t="str">
            <v>b. Nh©n c«ng</v>
          </cell>
          <cell r="I187">
            <v>26884.276800000003</v>
          </cell>
        </row>
        <row r="188">
          <cell r="E188" t="str">
            <v>Nh©n c«ng bËc 3,5/7</v>
          </cell>
          <cell r="F188" t="str">
            <v xml:space="preserve">C«ng </v>
          </cell>
          <cell r="G188">
            <v>1.84</v>
          </cell>
          <cell r="H188">
            <v>14611.02</v>
          </cell>
          <cell r="I188">
            <v>26884.276800000003</v>
          </cell>
          <cell r="K188">
            <v>26884.276800000003</v>
          </cell>
        </row>
        <row r="189">
          <cell r="E189" t="str">
            <v>§¸ héc x©y tø nãn ®Çu kÌ</v>
          </cell>
          <cell r="F189" t="str">
            <v>m3</v>
          </cell>
          <cell r="H189" t="str">
            <v/>
          </cell>
          <cell r="J189">
            <v>293608.0154416571</v>
          </cell>
          <cell r="K189">
            <v>26884.276800000003</v>
          </cell>
        </row>
        <row r="190">
          <cell r="E190" t="str">
            <v>a. VËt liÖu</v>
          </cell>
          <cell r="I190">
            <v>293608.0154416571</v>
          </cell>
        </row>
        <row r="191">
          <cell r="E191" t="str">
            <v xml:space="preserve">§¸ héc </v>
          </cell>
          <cell r="F191" t="str">
            <v>m3</v>
          </cell>
          <cell r="G191">
            <v>1.2</v>
          </cell>
          <cell r="H191">
            <v>94158.859523809515</v>
          </cell>
          <cell r="I191">
            <v>112990.63142857142</v>
          </cell>
          <cell r="J191">
            <v>112990.63142857142</v>
          </cell>
        </row>
        <row r="192">
          <cell r="E192" t="str">
            <v>§¸ d¨m 4x6</v>
          </cell>
          <cell r="F192" t="str">
            <v>m3</v>
          </cell>
          <cell r="G192">
            <v>5.7000000000000002E-2</v>
          </cell>
          <cell r="H192">
            <v>90881.064285714267</v>
          </cell>
          <cell r="I192">
            <v>5180.2206642857136</v>
          </cell>
          <cell r="J192">
            <v>5180.2206642857136</v>
          </cell>
        </row>
        <row r="193">
          <cell r="E193" t="str">
            <v>V÷a XM M100</v>
          </cell>
          <cell r="F193" t="str">
            <v>m3</v>
          </cell>
          <cell r="G193">
            <v>0.42</v>
          </cell>
          <cell r="H193">
            <v>417707.53178285714</v>
          </cell>
          <cell r="I193">
            <v>175437.16334879998</v>
          </cell>
          <cell r="J193">
            <v>175437.16334879998</v>
          </cell>
        </row>
        <row r="194">
          <cell r="E194" t="str">
            <v>b. Nh©n c«ng</v>
          </cell>
          <cell r="I194">
            <v>26884.276800000003</v>
          </cell>
        </row>
        <row r="195">
          <cell r="E195" t="str">
            <v>Nh©n c«ng bËc 3,5/7</v>
          </cell>
          <cell r="F195" t="str">
            <v xml:space="preserve">C«ng </v>
          </cell>
          <cell r="G195">
            <v>1.84</v>
          </cell>
          <cell r="H195">
            <v>14611.02</v>
          </cell>
          <cell r="I195">
            <v>26884.276800000003</v>
          </cell>
          <cell r="K195">
            <v>26884.276800000003</v>
          </cell>
        </row>
        <row r="196">
          <cell r="E196" t="str">
            <v>§¸ héc gia cè taluy M100</v>
          </cell>
          <cell r="F196" t="str">
            <v>m3</v>
          </cell>
          <cell r="H196" t="str">
            <v/>
          </cell>
          <cell r="J196">
            <v>293608.0154416571</v>
          </cell>
          <cell r="K196">
            <v>30390.921600000001</v>
          </cell>
        </row>
        <row r="197">
          <cell r="E197" t="str">
            <v>a. VËt liÖu</v>
          </cell>
          <cell r="I197">
            <v>293608.0154416571</v>
          </cell>
        </row>
        <row r="198">
          <cell r="E198" t="str">
            <v xml:space="preserve">§¸ héc </v>
          </cell>
          <cell r="F198" t="str">
            <v>m3</v>
          </cell>
          <cell r="G198">
            <v>1.2</v>
          </cell>
          <cell r="H198">
            <v>94158.859523809515</v>
          </cell>
          <cell r="I198">
            <v>112990.63142857142</v>
          </cell>
          <cell r="J198">
            <v>112990.63142857142</v>
          </cell>
        </row>
        <row r="199">
          <cell r="E199" t="str">
            <v>§¸ d¨m 4x6</v>
          </cell>
          <cell r="F199" t="str">
            <v>m3</v>
          </cell>
          <cell r="G199">
            <v>5.7000000000000002E-2</v>
          </cell>
          <cell r="H199">
            <v>90881.064285714267</v>
          </cell>
          <cell r="I199">
            <v>5180.2206642857136</v>
          </cell>
          <cell r="J199">
            <v>5180.2206642857136</v>
          </cell>
        </row>
        <row r="200">
          <cell r="E200" t="str">
            <v>V÷a XM M100</v>
          </cell>
          <cell r="F200" t="str">
            <v>m3</v>
          </cell>
          <cell r="G200">
            <v>0.42</v>
          </cell>
          <cell r="H200">
            <v>417707.53178285714</v>
          </cell>
          <cell r="I200">
            <v>175437.16334879998</v>
          </cell>
          <cell r="J200">
            <v>175437.16334879998</v>
          </cell>
        </row>
        <row r="201">
          <cell r="E201" t="str">
            <v>b. Nh©n c«ng</v>
          </cell>
          <cell r="I201">
            <v>30390.921600000001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2.08</v>
          </cell>
          <cell r="H202">
            <v>14611.02</v>
          </cell>
          <cell r="I202">
            <v>30390.921600000001</v>
          </cell>
          <cell r="K202">
            <v>30390.921600000001</v>
          </cell>
        </row>
        <row r="203">
          <cell r="E203" t="str">
            <v>§¸ héc x©y miÕt m¹ch</v>
          </cell>
          <cell r="F203" t="str">
            <v>m3</v>
          </cell>
          <cell r="H203" t="str">
            <v/>
          </cell>
          <cell r="J203">
            <v>146520.78097945143</v>
          </cell>
          <cell r="K203">
            <v>25569.285</v>
          </cell>
        </row>
        <row r="204">
          <cell r="E204" t="str">
            <v>a. VËt liÖu</v>
          </cell>
          <cell r="I204">
            <v>146520.78097945143</v>
          </cell>
        </row>
        <row r="205">
          <cell r="E205" t="str">
            <v xml:space="preserve">§¸ héc </v>
          </cell>
          <cell r="F205" t="str">
            <v>m3</v>
          </cell>
          <cell r="G205">
            <v>1.2</v>
          </cell>
          <cell r="H205">
            <v>94158.859523809515</v>
          </cell>
          <cell r="I205">
            <v>112990.63142857142</v>
          </cell>
          <cell r="J205">
            <v>112990.63142857142</v>
          </cell>
        </row>
        <row r="206">
          <cell r="E206" t="str">
            <v>§¸ d¨m 4x6</v>
          </cell>
          <cell r="F206" t="str">
            <v>m3</v>
          </cell>
          <cell r="G206">
            <v>6.0999999999999999E-2</v>
          </cell>
          <cell r="H206">
            <v>90881.064285714267</v>
          </cell>
          <cell r="I206">
            <v>5543.7449214285698</v>
          </cell>
          <cell r="J206">
            <v>5543.7449214285698</v>
          </cell>
        </row>
        <row r="207">
          <cell r="E207" t="str">
            <v>V÷a XM M100</v>
          </cell>
          <cell r="F207" t="str">
            <v>m3</v>
          </cell>
          <cell r="G207">
            <v>6.7000000000000004E-2</v>
          </cell>
          <cell r="H207">
            <v>417707.53178285714</v>
          </cell>
          <cell r="I207">
            <v>27986.40462945143</v>
          </cell>
          <cell r="J207">
            <v>27986.40462945143</v>
          </cell>
        </row>
        <row r="208">
          <cell r="E208" t="str">
            <v>b. Nh©n c«ng</v>
          </cell>
          <cell r="I208">
            <v>25569.285</v>
          </cell>
        </row>
        <row r="209">
          <cell r="E209" t="str">
            <v>Nh©n c«ng bËc 3,5/7</v>
          </cell>
          <cell r="F209" t="str">
            <v xml:space="preserve">C«ng </v>
          </cell>
          <cell r="G209">
            <v>1.75</v>
          </cell>
          <cell r="H209">
            <v>14611.02</v>
          </cell>
          <cell r="I209">
            <v>25569.285</v>
          </cell>
          <cell r="K209">
            <v>25569.285</v>
          </cell>
        </row>
        <row r="210">
          <cell r="E210" t="str">
            <v>§¸ héc xÕp khan</v>
          </cell>
          <cell r="F210" t="str">
            <v>m3</v>
          </cell>
          <cell r="H210" t="str">
            <v/>
          </cell>
          <cell r="J210">
            <v>118534.37634999999</v>
          </cell>
          <cell r="K210">
            <v>17533.223999999998</v>
          </cell>
        </row>
        <row r="211">
          <cell r="E211" t="str">
            <v>a. VËt liÖu</v>
          </cell>
          <cell r="I211">
            <v>118534.37634999999</v>
          </cell>
        </row>
        <row r="212">
          <cell r="E212" t="str">
            <v xml:space="preserve">§¸ héc </v>
          </cell>
          <cell r="F212" t="str">
            <v>m3</v>
          </cell>
          <cell r="G212">
            <v>1.2</v>
          </cell>
          <cell r="H212">
            <v>94158.859523809515</v>
          </cell>
          <cell r="I212">
            <v>112990.63142857142</v>
          </cell>
          <cell r="J212">
            <v>112990.63142857142</v>
          </cell>
        </row>
        <row r="213">
          <cell r="E213" t="str">
            <v>§¸ d¨m 4x6</v>
          </cell>
          <cell r="F213" t="str">
            <v>m3</v>
          </cell>
          <cell r="G213">
            <v>6.0999999999999999E-2</v>
          </cell>
          <cell r="H213">
            <v>90881.064285714267</v>
          </cell>
          <cell r="I213">
            <v>5543.7449214285698</v>
          </cell>
          <cell r="J213">
            <v>5543.7449214285698</v>
          </cell>
        </row>
        <row r="214">
          <cell r="E214" t="str">
            <v>b. Nh©n c«ng</v>
          </cell>
          <cell r="I214">
            <v>17533.223999999998</v>
          </cell>
        </row>
        <row r="215">
          <cell r="E215" t="str">
            <v>Nh©n c«ng bËc 3,5/7</v>
          </cell>
          <cell r="F215" t="str">
            <v xml:space="preserve">C«ng </v>
          </cell>
          <cell r="G215">
            <v>1.2</v>
          </cell>
          <cell r="H215">
            <v>14611.02</v>
          </cell>
          <cell r="I215">
            <v>17533.223999999998</v>
          </cell>
          <cell r="K215">
            <v>17533.223999999998</v>
          </cell>
        </row>
        <row r="216">
          <cell r="E216" t="str">
            <v>§¾p ®Êt sÐt luyÖn dÎo</v>
          </cell>
          <cell r="F216" t="str">
            <v>m3</v>
          </cell>
          <cell r="J216">
            <v>10900</v>
          </cell>
          <cell r="K216">
            <v>16653.936000000002</v>
          </cell>
        </row>
        <row r="217">
          <cell r="E217" t="str">
            <v>a - VËt liÖu :</v>
          </cell>
          <cell r="I217">
            <v>10900</v>
          </cell>
        </row>
        <row r="218">
          <cell r="E218" t="str">
            <v>§Êt sÐt dÎo</v>
          </cell>
          <cell r="F218" t="str">
            <v>m3</v>
          </cell>
          <cell r="G218">
            <v>1.0900000000000001</v>
          </cell>
          <cell r="H218">
            <v>10000</v>
          </cell>
          <cell r="I218">
            <v>10900</v>
          </cell>
          <cell r="J218">
            <v>10900</v>
          </cell>
        </row>
        <row r="219">
          <cell r="E219" t="str">
            <v>b - Nh©n c«ng</v>
          </cell>
          <cell r="I219">
            <v>16653.936000000002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1.2</v>
          </cell>
          <cell r="H220">
            <v>13878.28</v>
          </cell>
          <cell r="I220">
            <v>16653.936000000002</v>
          </cell>
          <cell r="K220">
            <v>16653.936000000002</v>
          </cell>
        </row>
        <row r="221">
          <cell r="E221" t="str">
            <v>Bªt«ng mãng M150 ®¸ 4x6</v>
          </cell>
          <cell r="F221" t="str">
            <v>m3</v>
          </cell>
          <cell r="H221" t="str">
            <v/>
          </cell>
          <cell r="J221">
            <v>346288.41318973864</v>
          </cell>
          <cell r="K221">
            <v>22760.379199999999</v>
          </cell>
          <cell r="L221">
            <v>12479.423999999999</v>
          </cell>
        </row>
        <row r="222">
          <cell r="E222" t="str">
            <v>a - VËt liÖu :</v>
          </cell>
          <cell r="I222">
            <v>346288.41318973864</v>
          </cell>
        </row>
        <row r="223">
          <cell r="E223" t="str">
            <v>V÷a M150 ®¸ 4x6</v>
          </cell>
          <cell r="F223" t="str">
            <v>m3</v>
          </cell>
          <cell r="G223">
            <v>1.0249999999999999</v>
          </cell>
          <cell r="H223">
            <v>334497.38052619045</v>
          </cell>
          <cell r="I223">
            <v>342859.81503934518</v>
          </cell>
          <cell r="J223">
            <v>342859.81503934518</v>
          </cell>
        </row>
        <row r="224">
          <cell r="E224" t="str">
            <v>VËt liÖu kh¸c</v>
          </cell>
          <cell r="F224" t="str">
            <v>%</v>
          </cell>
          <cell r="G224">
            <v>1</v>
          </cell>
          <cell r="H224">
            <v>342859.81503934518</v>
          </cell>
          <cell r="I224">
            <v>3428.5981503934518</v>
          </cell>
          <cell r="J224">
            <v>3428.5981503934518</v>
          </cell>
        </row>
        <row r="225">
          <cell r="E225" t="str">
            <v>b - Nh©n c«ng</v>
          </cell>
          <cell r="I225">
            <v>22760.379199999999</v>
          </cell>
        </row>
        <row r="226">
          <cell r="E226" t="str">
            <v>Nh©n c«ng bËc 3,0/7</v>
          </cell>
          <cell r="F226" t="str">
            <v xml:space="preserve">C«ng </v>
          </cell>
          <cell r="G226">
            <v>1.64</v>
          </cell>
          <cell r="H226">
            <v>13878.28</v>
          </cell>
          <cell r="I226">
            <v>22760.379199999999</v>
          </cell>
          <cell r="K226">
            <v>22760.379199999999</v>
          </cell>
        </row>
        <row r="227">
          <cell r="E227" t="str">
            <v>c- m¸y</v>
          </cell>
          <cell r="I227">
            <v>12479.423999999999</v>
          </cell>
        </row>
        <row r="228">
          <cell r="E228" t="str">
            <v>M¸y trén 250l</v>
          </cell>
          <cell r="F228" t="str">
            <v>Ca</v>
          </cell>
          <cell r="G228">
            <v>9.5000000000000001E-2</v>
          </cell>
          <cell r="H228">
            <v>96272</v>
          </cell>
          <cell r="I228">
            <v>9145.84</v>
          </cell>
          <cell r="L228">
            <v>9145.84</v>
          </cell>
        </row>
        <row r="229">
          <cell r="E229" t="str">
            <v>M¸y ®Çm dïi 1,5KW</v>
          </cell>
          <cell r="F229" t="str">
            <v>Ca</v>
          </cell>
          <cell r="G229">
            <v>8.8999999999999996E-2</v>
          </cell>
          <cell r="H229">
            <v>37456</v>
          </cell>
          <cell r="I229">
            <v>3333.5839999999998</v>
          </cell>
          <cell r="L229">
            <v>3333.5839999999998</v>
          </cell>
        </row>
        <row r="230">
          <cell r="E230" t="str">
            <v>ThÐp neo F16,L=35cm</v>
          </cell>
          <cell r="F230" t="str">
            <v>TÊn</v>
          </cell>
          <cell r="H230" t="str">
            <v/>
          </cell>
          <cell r="J230">
            <v>4542919.5999999996</v>
          </cell>
          <cell r="K230">
            <v>170364.4932</v>
          </cell>
          <cell r="L230">
            <v>0</v>
          </cell>
        </row>
        <row r="231">
          <cell r="E231" t="str">
            <v>a - VËt liÖu :</v>
          </cell>
          <cell r="I231">
            <v>4542919.5999999996</v>
          </cell>
        </row>
        <row r="232">
          <cell r="E232" t="str">
            <v>ThÐp trßn d=16mm</v>
          </cell>
          <cell r="F232" t="str">
            <v>kg</v>
          </cell>
          <cell r="G232">
            <v>1050</v>
          </cell>
          <cell r="H232">
            <v>4326.5900952380953</v>
          </cell>
          <cell r="I232">
            <v>4542919.5999999996</v>
          </cell>
          <cell r="J232">
            <v>4542919.5999999996</v>
          </cell>
        </row>
        <row r="233">
          <cell r="E233" t="str">
            <v>b. Nh©n c«ng</v>
          </cell>
          <cell r="I233">
            <v>170364.4932</v>
          </cell>
        </row>
        <row r="234">
          <cell r="E234" t="str">
            <v>Nh©n c«ng bËc 3,5/7</v>
          </cell>
          <cell r="F234" t="str">
            <v xml:space="preserve">C«ng </v>
          </cell>
          <cell r="G234">
            <v>11.66</v>
          </cell>
          <cell r="H234">
            <v>14611.02</v>
          </cell>
          <cell r="I234">
            <v>170364.4932</v>
          </cell>
          <cell r="K234">
            <v>170364.4932</v>
          </cell>
        </row>
        <row r="235">
          <cell r="E235" t="str">
            <v>D¨m s¹n ®Öm</v>
          </cell>
          <cell r="F235" t="str">
            <v>m3</v>
          </cell>
          <cell r="J235">
            <v>110874.8984285714</v>
          </cell>
          <cell r="K235">
            <v>30115.867600000001</v>
          </cell>
        </row>
        <row r="236">
          <cell r="E236" t="str">
            <v>a - VËt liÖu :</v>
          </cell>
          <cell r="I236">
            <v>110874.8984285714</v>
          </cell>
        </row>
        <row r="237">
          <cell r="E237" t="str">
            <v>§¸ d¨m 4x6</v>
          </cell>
          <cell r="F237" t="str">
            <v>m3</v>
          </cell>
          <cell r="G237">
            <v>1.22</v>
          </cell>
          <cell r="H237">
            <v>90881.064285714267</v>
          </cell>
          <cell r="I237">
            <v>110874.8984285714</v>
          </cell>
          <cell r="J237">
            <v>110874.8984285714</v>
          </cell>
        </row>
        <row r="238">
          <cell r="E238" t="str">
            <v>b - Nh©n c«ng</v>
          </cell>
          <cell r="I238">
            <v>30115.867600000001</v>
          </cell>
        </row>
        <row r="239">
          <cell r="E239" t="str">
            <v>Nh©n c«ng bËc 3,0/7</v>
          </cell>
          <cell r="F239" t="str">
            <v xml:space="preserve">C«ng </v>
          </cell>
          <cell r="G239">
            <v>2.17</v>
          </cell>
          <cell r="H239">
            <v>13878.28</v>
          </cell>
          <cell r="I239">
            <v>30115.867600000001</v>
          </cell>
          <cell r="K239">
            <v>30115.867600000001</v>
          </cell>
        </row>
        <row r="240">
          <cell r="E240" t="str">
            <v>èng tho¸t n­íc PVC ; F = 10cm</v>
          </cell>
          <cell r="F240" t="str">
            <v>m</v>
          </cell>
          <cell r="J240">
            <v>31154.999999999996</v>
          </cell>
          <cell r="K240">
            <v>8701.6815600000009</v>
          </cell>
        </row>
        <row r="241">
          <cell r="E241" t="str">
            <v>a - VËt liÖu :</v>
          </cell>
          <cell r="I241">
            <v>31154.999999999996</v>
          </cell>
        </row>
        <row r="242">
          <cell r="E242" t="str">
            <v>èng tho¸t n­íc PVC d = 100mm</v>
          </cell>
          <cell r="F242" t="str">
            <v>m</v>
          </cell>
          <cell r="G242">
            <v>1.0049999999999999</v>
          </cell>
          <cell r="H242">
            <v>31000</v>
          </cell>
          <cell r="I242">
            <v>31154.999999999996</v>
          </cell>
          <cell r="J242">
            <v>31154.999999999996</v>
          </cell>
        </row>
        <row r="243">
          <cell r="E243" t="str">
            <v>b - Nh©n c«ng</v>
          </cell>
          <cell r="I243">
            <v>8701.6815600000009</v>
          </cell>
        </row>
        <row r="244">
          <cell r="E244" t="str">
            <v>Nh©n c«ng bËc 3,0/7</v>
          </cell>
          <cell r="F244" t="str">
            <v xml:space="preserve">C«ng </v>
          </cell>
          <cell r="G244">
            <v>0.627</v>
          </cell>
          <cell r="H244">
            <v>13878.28</v>
          </cell>
          <cell r="I244">
            <v>8701.6815600000009</v>
          </cell>
          <cell r="K244">
            <v>8701.6815600000009</v>
          </cell>
        </row>
        <row r="245">
          <cell r="E245" t="str">
            <v>§ay tÈm nhùa ®­êng</v>
          </cell>
          <cell r="F245" t="str">
            <v>m2</v>
          </cell>
          <cell r="H245" t="str">
            <v/>
          </cell>
          <cell r="J245">
            <v>29769.78148420871</v>
          </cell>
          <cell r="K245">
            <v>11104.3752</v>
          </cell>
        </row>
        <row r="246">
          <cell r="E246" t="str">
            <v>a - VËt liÖu :</v>
          </cell>
          <cell r="I246">
            <v>29769.78148420871</v>
          </cell>
        </row>
        <row r="247">
          <cell r="E247" t="str">
            <v>Nhùa ®­êng</v>
          </cell>
          <cell r="F247" t="str">
            <v>kg</v>
          </cell>
          <cell r="G247">
            <v>4.7249999999999996</v>
          </cell>
          <cell r="H247">
            <v>3428.1836190476188</v>
          </cell>
          <cell r="I247">
            <v>16198.167599999997</v>
          </cell>
          <cell r="J247">
            <v>16198.167599999997</v>
          </cell>
        </row>
        <row r="248">
          <cell r="E248" t="str">
            <v>§ay</v>
          </cell>
          <cell r="F248" t="str">
            <v>kg</v>
          </cell>
          <cell r="G248">
            <v>1.4683938201930817</v>
          </cell>
          <cell r="H248">
            <v>7000</v>
          </cell>
          <cell r="I248">
            <v>10278.756741351572</v>
          </cell>
          <cell r="J248">
            <v>10278.756741351572</v>
          </cell>
        </row>
        <row r="249">
          <cell r="E249" t="str">
            <v>Bét ®¸</v>
          </cell>
          <cell r="F249" t="str">
            <v>kg</v>
          </cell>
          <cell r="G249">
            <v>2.7149999999999999</v>
          </cell>
          <cell r="H249">
            <v>476.19047619047615</v>
          </cell>
          <cell r="I249">
            <v>1292.8571428571427</v>
          </cell>
          <cell r="J249">
            <v>1292.8571428571427</v>
          </cell>
        </row>
        <row r="250">
          <cell r="E250" t="str">
            <v>Cñi</v>
          </cell>
          <cell r="F250" t="str">
            <v>kg</v>
          </cell>
          <cell r="G250">
            <v>4</v>
          </cell>
          <cell r="H250">
            <v>500</v>
          </cell>
          <cell r="I250">
            <v>2000</v>
          </cell>
          <cell r="J250">
            <v>2000</v>
          </cell>
        </row>
        <row r="251">
          <cell r="E251" t="str">
            <v>b - Nh©n c«ng</v>
          </cell>
          <cell r="I251">
            <v>11104.3752</v>
          </cell>
        </row>
        <row r="252">
          <cell r="E252" t="str">
            <v>Nh©n c«ng bËc 3,5/7</v>
          </cell>
          <cell r="F252" t="str">
            <v xml:space="preserve">C«ng </v>
          </cell>
          <cell r="G252">
            <v>0.76</v>
          </cell>
          <cell r="H252">
            <v>14611.02</v>
          </cell>
          <cell r="I252">
            <v>11104.3752</v>
          </cell>
          <cell r="K252">
            <v>11104.3752</v>
          </cell>
        </row>
        <row r="253">
          <cell r="E253" t="str">
            <v>§¸ d¨m 4x6 lµm tÇng läc ng­îc</v>
          </cell>
          <cell r="F253" t="str">
            <v>m3</v>
          </cell>
          <cell r="H253" t="str">
            <v/>
          </cell>
          <cell r="J253">
            <v>110874.8984285714</v>
          </cell>
          <cell r="K253">
            <v>30115.867600000001</v>
          </cell>
        </row>
        <row r="254">
          <cell r="E254" t="str">
            <v>a - VËt liÖu :</v>
          </cell>
          <cell r="I254">
            <v>110874.8984285714</v>
          </cell>
        </row>
        <row r="255">
          <cell r="E255" t="str">
            <v>§¸ d¨m 4x6</v>
          </cell>
          <cell r="F255" t="str">
            <v>m3</v>
          </cell>
          <cell r="G255">
            <v>1.22</v>
          </cell>
          <cell r="H255">
            <v>90881.064285714267</v>
          </cell>
          <cell r="I255">
            <v>110874.8984285714</v>
          </cell>
          <cell r="J255">
            <v>110874.8984285714</v>
          </cell>
        </row>
        <row r="256">
          <cell r="E256" t="str">
            <v>b - Nh©n c«ng</v>
          </cell>
          <cell r="I256">
            <v>30115.867600000001</v>
          </cell>
        </row>
        <row r="257">
          <cell r="E257" t="str">
            <v>Nh©n c«ng bËc 3,0/7</v>
          </cell>
          <cell r="F257" t="str">
            <v xml:space="preserve">C«ng </v>
          </cell>
          <cell r="G257">
            <v>2.17</v>
          </cell>
          <cell r="H257">
            <v>13878.28</v>
          </cell>
          <cell r="I257">
            <v>30115.867600000001</v>
          </cell>
          <cell r="K257">
            <v>30115.867600000001</v>
          </cell>
        </row>
        <row r="258">
          <cell r="E258" t="str">
            <v>§¸ d¨m 2x4 lµm tÇng läc ng­îc</v>
          </cell>
          <cell r="F258" t="str">
            <v>m3</v>
          </cell>
          <cell r="H258" t="str">
            <v/>
          </cell>
          <cell r="J258">
            <v>176868.72733333329</v>
          </cell>
          <cell r="K258">
            <v>30115.867600000001</v>
          </cell>
        </row>
        <row r="259">
          <cell r="E259" t="str">
            <v>a - VËt liÖu :</v>
          </cell>
          <cell r="I259">
            <v>176868.72733333329</v>
          </cell>
        </row>
        <row r="260">
          <cell r="E260" t="str">
            <v>§¸ d¨m 2x4</v>
          </cell>
          <cell r="F260" t="str">
            <v>m3</v>
          </cell>
          <cell r="G260">
            <v>1.22</v>
          </cell>
          <cell r="H260">
            <v>144974.36666666664</v>
          </cell>
          <cell r="I260">
            <v>176868.72733333329</v>
          </cell>
          <cell r="J260">
            <v>176868.72733333329</v>
          </cell>
        </row>
        <row r="261">
          <cell r="E261" t="str">
            <v>b - Nh©n c«ng</v>
          </cell>
          <cell r="I261">
            <v>30115.867600000001</v>
          </cell>
        </row>
        <row r="262">
          <cell r="E262" t="str">
            <v>Nh©n c«ng bËc 3,0/7</v>
          </cell>
          <cell r="F262" t="str">
            <v xml:space="preserve">C«ng </v>
          </cell>
          <cell r="G262">
            <v>2.17</v>
          </cell>
          <cell r="H262">
            <v>13878.28</v>
          </cell>
          <cell r="I262">
            <v>30115.867600000001</v>
          </cell>
          <cell r="K262">
            <v>30115.867600000001</v>
          </cell>
        </row>
        <row r="263">
          <cell r="E263" t="str">
            <v>§¸ d¨m 1x2 lµm tÇng läc ng­îc</v>
          </cell>
          <cell r="F263" t="str">
            <v>m3</v>
          </cell>
          <cell r="H263" t="str">
            <v/>
          </cell>
          <cell r="J263">
            <v>181585.9154285714</v>
          </cell>
          <cell r="K263">
            <v>30115.867600000001</v>
          </cell>
        </row>
        <row r="264">
          <cell r="E264" t="str">
            <v>a - VËt liÖu :</v>
          </cell>
          <cell r="I264">
            <v>181585.9154285714</v>
          </cell>
        </row>
        <row r="265">
          <cell r="E265" t="str">
            <v>§¸ d¨m 1x2</v>
          </cell>
          <cell r="F265" t="str">
            <v>m3</v>
          </cell>
          <cell r="G265">
            <v>1.22</v>
          </cell>
          <cell r="H265">
            <v>148840.91428571427</v>
          </cell>
          <cell r="I265">
            <v>181585.9154285714</v>
          </cell>
          <cell r="J265">
            <v>181585.9154285714</v>
          </cell>
        </row>
        <row r="266">
          <cell r="E266" t="str">
            <v>b - Nh©n c«ng</v>
          </cell>
          <cell r="I266">
            <v>30115.867600000001</v>
          </cell>
        </row>
        <row r="267">
          <cell r="E267" t="str">
            <v>Nh©n c«ng bËc 3,0/7</v>
          </cell>
          <cell r="F267" t="str">
            <v xml:space="preserve">C«ng </v>
          </cell>
          <cell r="G267">
            <v>2.17</v>
          </cell>
          <cell r="H267">
            <v>13878.28</v>
          </cell>
          <cell r="I267">
            <v>30115.867600000001</v>
          </cell>
          <cell r="K267">
            <v>30115.867600000001</v>
          </cell>
        </row>
        <row r="268">
          <cell r="E268" t="str">
            <v>VËn chuyÓn ®Êt ®µo ®æ ®i cù ly 3km</v>
          </cell>
          <cell r="F268" t="str">
            <v>100m3</v>
          </cell>
          <cell r="J268">
            <v>0</v>
          </cell>
          <cell r="K268">
            <v>0</v>
          </cell>
          <cell r="L268">
            <v>473165.99999999994</v>
          </cell>
        </row>
        <row r="269">
          <cell r="E269" t="str">
            <v>c- m¸y</v>
          </cell>
          <cell r="I269">
            <v>473165.99999999994</v>
          </cell>
        </row>
        <row r="270">
          <cell r="E270" t="str">
            <v>¤t« tù ®æ 10T</v>
          </cell>
          <cell r="F270" t="str">
            <v>Ca</v>
          </cell>
          <cell r="G270">
            <v>0.89999999999999991</v>
          </cell>
          <cell r="H270">
            <v>525740</v>
          </cell>
          <cell r="I270">
            <v>473165.99999999994</v>
          </cell>
          <cell r="L270">
            <v>473165.99999999994</v>
          </cell>
        </row>
        <row r="271">
          <cell r="E271" t="str">
            <v>( 0,3 x 3 = 0,9ca )</v>
          </cell>
        </row>
        <row r="272">
          <cell r="E272" t="str">
            <v>§µo xóc ®¸ ®æ ®i cù ly VC 3km</v>
          </cell>
          <cell r="F272" t="str">
            <v>100m3</v>
          </cell>
          <cell r="H272" t="str">
            <v/>
          </cell>
          <cell r="J272">
            <v>0</v>
          </cell>
          <cell r="K272">
            <v>20748.028599999998</v>
          </cell>
          <cell r="L272">
            <v>1402756.1148999999</v>
          </cell>
        </row>
        <row r="273">
          <cell r="E273" t="str">
            <v>b - Nh©n c«ng</v>
          </cell>
          <cell r="I273">
            <v>20748.028599999998</v>
          </cell>
        </row>
        <row r="274">
          <cell r="E274" t="str">
            <v>Nh©n c«ng bËc 3,0/7</v>
          </cell>
          <cell r="F274" t="str">
            <v xml:space="preserve">C«ng </v>
          </cell>
          <cell r="G274">
            <v>1.4949999999999999</v>
          </cell>
          <cell r="H274">
            <v>13878.28</v>
          </cell>
          <cell r="I274">
            <v>20748.028599999998</v>
          </cell>
          <cell r="K274">
            <v>20748.028599999998</v>
          </cell>
        </row>
        <row r="275">
          <cell r="E275" t="str">
            <v>c- m¸y</v>
          </cell>
          <cell r="I275">
            <v>1402756.1148999999</v>
          </cell>
        </row>
        <row r="276">
          <cell r="E276" t="str">
            <v>M¸y ®µo &lt;=0,8m3</v>
          </cell>
          <cell r="F276" t="str">
            <v>Ca</v>
          </cell>
          <cell r="G276">
            <v>0.42089999999999994</v>
          </cell>
          <cell r="H276">
            <v>705849</v>
          </cell>
          <cell r="I276">
            <v>297091.84409999993</v>
          </cell>
          <cell r="L276">
            <v>297091.84409999993</v>
          </cell>
        </row>
        <row r="277">
          <cell r="E277" t="str">
            <v>¤t« tù ®æ 10T</v>
          </cell>
          <cell r="F277" t="str">
            <v>Ca</v>
          </cell>
          <cell r="G277">
            <v>1.0580000000000001</v>
          </cell>
          <cell r="H277">
            <v>525740</v>
          </cell>
          <cell r="I277">
            <v>556232.92000000004</v>
          </cell>
          <cell r="L277">
            <v>556232.92000000004</v>
          </cell>
        </row>
        <row r="278">
          <cell r="E278" t="str">
            <v>M¸y ñi 110cv</v>
          </cell>
          <cell r="F278" t="str">
            <v>Ca</v>
          </cell>
          <cell r="G278">
            <v>6.2099999999999995E-2</v>
          </cell>
          <cell r="H278">
            <v>669348</v>
          </cell>
          <cell r="I278">
            <v>41566.510799999996</v>
          </cell>
          <cell r="L278">
            <v>41566.510799999996</v>
          </cell>
        </row>
        <row r="279">
          <cell r="E279" t="str">
            <v>¤t« tù ®æ 10T</v>
          </cell>
          <cell r="F279" t="str">
            <v>Ca</v>
          </cell>
          <cell r="G279">
            <v>0.96599999999999986</v>
          </cell>
          <cell r="H279">
            <v>525740</v>
          </cell>
          <cell r="I279">
            <v>507864.83999999991</v>
          </cell>
          <cell r="L279">
            <v>507864.83999999991</v>
          </cell>
        </row>
        <row r="280">
          <cell r="E280" t="str">
            <v>( 0,42 x 2 x 1.15= 0,966ca )</v>
          </cell>
        </row>
        <row r="281">
          <cell r="E281" t="str">
            <v xml:space="preserve">§µo xóc ®Êt ®Ó ®¾p 1km ®Çu ®Êt cÊp 3 </v>
          </cell>
          <cell r="F281" t="str">
            <v>100m3</v>
          </cell>
          <cell r="H281" t="str">
            <v/>
          </cell>
          <cell r="J281">
            <v>238095.23809523808</v>
          </cell>
          <cell r="K281">
            <v>11241.406800000001</v>
          </cell>
          <cell r="L281">
            <v>708907.52399999998</v>
          </cell>
        </row>
        <row r="282">
          <cell r="E282" t="str">
            <v>a - VËt liÖu :</v>
          </cell>
          <cell r="I282">
            <v>238095.23809523808</v>
          </cell>
        </row>
        <row r="283">
          <cell r="E283" t="str">
            <v>§Êt ®¾p</v>
          </cell>
          <cell r="F283" t="str">
            <v>m3</v>
          </cell>
          <cell r="G283">
            <v>100</v>
          </cell>
          <cell r="H283">
            <v>2380.9523809523807</v>
          </cell>
          <cell r="I283">
            <v>238095.23809523808</v>
          </cell>
          <cell r="J283">
            <v>238095.23809523808</v>
          </cell>
        </row>
        <row r="284">
          <cell r="E284" t="str">
            <v>b - Nh©n c«ng</v>
          </cell>
          <cell r="I284">
            <v>11241.406800000001</v>
          </cell>
        </row>
        <row r="285">
          <cell r="E285" t="str">
            <v>Nh©n c«ng bËc 3,0/7</v>
          </cell>
          <cell r="F285" t="str">
            <v xml:space="preserve">C«ng </v>
          </cell>
          <cell r="G285">
            <v>0.81</v>
          </cell>
          <cell r="H285">
            <v>13878.28</v>
          </cell>
          <cell r="I285">
            <v>11241.406800000001</v>
          </cell>
          <cell r="K285">
            <v>11241.406800000001</v>
          </cell>
        </row>
        <row r="286">
          <cell r="E286" t="str">
            <v>c- m¸y</v>
          </cell>
          <cell r="I286">
            <v>708907.52399999998</v>
          </cell>
        </row>
        <row r="287">
          <cell r="E287" t="str">
            <v>M¸y ®µo &lt;=0,8m3</v>
          </cell>
          <cell r="F287" t="str">
            <v>Ca</v>
          </cell>
          <cell r="G287">
            <v>0.33600000000000002</v>
          </cell>
          <cell r="H287">
            <v>705849</v>
          </cell>
          <cell r="I287">
            <v>237165.26400000002</v>
          </cell>
          <cell r="L287">
            <v>237165.26400000002</v>
          </cell>
        </row>
        <row r="288">
          <cell r="E288" t="str">
            <v>M¸y ñi 110cv</v>
          </cell>
          <cell r="F288" t="str">
            <v>Ca</v>
          </cell>
          <cell r="G288">
            <v>4.4999999999999998E-2</v>
          </cell>
          <cell r="H288">
            <v>669348</v>
          </cell>
          <cell r="I288">
            <v>30120.66</v>
          </cell>
          <cell r="L288">
            <v>30120.66</v>
          </cell>
        </row>
        <row r="289">
          <cell r="E289" t="str">
            <v>¤t« tù ®æ 10T</v>
          </cell>
          <cell r="F289" t="str">
            <v>Ca</v>
          </cell>
          <cell r="G289">
            <v>0.84</v>
          </cell>
          <cell r="H289">
            <v>525740</v>
          </cell>
          <cell r="I289">
            <v>441621.6</v>
          </cell>
          <cell r="L289">
            <v>441621.6</v>
          </cell>
        </row>
        <row r="290">
          <cell r="E290" t="str">
            <v>VC tiÕp ®Êt cÊp 3 ë cù ly TB L= 2km</v>
          </cell>
          <cell r="F290" t="str">
            <v>100m3</v>
          </cell>
          <cell r="H290" t="str">
            <v/>
          </cell>
          <cell r="L290">
            <v>399562.4</v>
          </cell>
        </row>
        <row r="291">
          <cell r="E291" t="str">
            <v>c- m¸y</v>
          </cell>
          <cell r="I291">
            <v>399562.4</v>
          </cell>
        </row>
        <row r="292">
          <cell r="E292" t="str">
            <v>¤t« tù ®æ 10T</v>
          </cell>
          <cell r="F292" t="str">
            <v>Ca</v>
          </cell>
          <cell r="G292">
            <v>0.76</v>
          </cell>
          <cell r="H292">
            <v>525740</v>
          </cell>
          <cell r="I292">
            <v>399562.4</v>
          </cell>
          <cell r="L292">
            <v>399562.4</v>
          </cell>
        </row>
        <row r="293">
          <cell r="E293" t="str">
            <v>§µo ®Êt mãng cÊp 3 b»ng thñ c«ng</v>
          </cell>
          <cell r="F293" t="str">
            <v>m3</v>
          </cell>
          <cell r="H293" t="str">
            <v/>
          </cell>
          <cell r="K293">
            <v>15637.38</v>
          </cell>
        </row>
        <row r="294">
          <cell r="E294" t="str">
            <v>b - Nh©n c«ng</v>
          </cell>
          <cell r="I294">
            <v>15637.38</v>
          </cell>
        </row>
        <row r="295">
          <cell r="E295" t="str">
            <v>Nh©n c«ng bËc 2,7/7</v>
          </cell>
          <cell r="F295" t="str">
            <v xml:space="preserve">C«ng </v>
          </cell>
          <cell r="G295">
            <v>1.1599999999999999</v>
          </cell>
          <cell r="H295">
            <v>13480.5</v>
          </cell>
          <cell r="I295">
            <v>15637.38</v>
          </cell>
          <cell r="K295">
            <v>15637.38</v>
          </cell>
        </row>
        <row r="296">
          <cell r="E296" t="str">
            <v>§µo ®Êt mãng cÊp 3 b»ng m¸y</v>
          </cell>
          <cell r="F296" t="str">
            <v>100m3</v>
          </cell>
          <cell r="H296" t="str">
            <v/>
          </cell>
          <cell r="K296">
            <v>399694.46400000004</v>
          </cell>
          <cell r="L296">
            <v>361767.56</v>
          </cell>
        </row>
        <row r="297">
          <cell r="E297" t="str">
            <v>b - Nh©n c«ng</v>
          </cell>
          <cell r="I297">
            <v>399694.46400000004</v>
          </cell>
        </row>
        <row r="298">
          <cell r="E298" t="str">
            <v>Nh©n c«ng bËc 3,0/7</v>
          </cell>
          <cell r="F298" t="str">
            <v xml:space="preserve">C«ng </v>
          </cell>
          <cell r="G298">
            <v>28.8</v>
          </cell>
          <cell r="H298">
            <v>13878.28</v>
          </cell>
          <cell r="I298">
            <v>399694.46400000004</v>
          </cell>
          <cell r="K298">
            <v>399694.46400000004</v>
          </cell>
        </row>
        <row r="299">
          <cell r="E299" t="str">
            <v>c- m¸y</v>
          </cell>
          <cell r="I299">
            <v>361767.56</v>
          </cell>
        </row>
        <row r="300">
          <cell r="E300" t="str">
            <v>M¸y ®µo &lt;=1,25m3</v>
          </cell>
          <cell r="F300" t="str">
            <v>Ca</v>
          </cell>
          <cell r="G300">
            <v>0.29199999999999998</v>
          </cell>
          <cell r="H300">
            <v>1238930</v>
          </cell>
          <cell r="I300">
            <v>361767.56</v>
          </cell>
          <cell r="L300">
            <v>361767.56</v>
          </cell>
        </row>
        <row r="301">
          <cell r="E301" t="str">
            <v>§µo ®Êt mãng cÊp 4 b»ng thñ c«ng</v>
          </cell>
          <cell r="F301" t="str">
            <v>m3</v>
          </cell>
          <cell r="H301" t="str">
            <v/>
          </cell>
          <cell r="K301">
            <v>22916.85</v>
          </cell>
        </row>
        <row r="302">
          <cell r="E302" t="str">
            <v>b - Nh©n c«ng</v>
          </cell>
          <cell r="I302">
            <v>22916.85</v>
          </cell>
        </row>
        <row r="303">
          <cell r="E303" t="str">
            <v>Nh©n c«ng bËc 2,7/7</v>
          </cell>
          <cell r="F303" t="str">
            <v xml:space="preserve">C«ng </v>
          </cell>
          <cell r="G303">
            <v>1.7</v>
          </cell>
          <cell r="H303">
            <v>13480.5</v>
          </cell>
          <cell r="I303">
            <v>22916.85</v>
          </cell>
          <cell r="K303">
            <v>22916.85</v>
          </cell>
        </row>
        <row r="304">
          <cell r="E304" t="str">
            <v>§µo ®Êt mãng cÊp 4 b»ng m¸y</v>
          </cell>
          <cell r="F304" t="str">
            <v>100m3</v>
          </cell>
          <cell r="H304" t="str">
            <v/>
          </cell>
          <cell r="K304">
            <v>473804.4792</v>
          </cell>
          <cell r="L304">
            <v>495572</v>
          </cell>
        </row>
        <row r="305">
          <cell r="E305" t="str">
            <v>b - Nh©n c«ng</v>
          </cell>
          <cell r="I305">
            <v>473804.4792</v>
          </cell>
        </row>
        <row r="306">
          <cell r="E306" t="str">
            <v>Nh©n c«ng bËc 3,0/7</v>
          </cell>
          <cell r="F306" t="str">
            <v xml:space="preserve">C«ng </v>
          </cell>
          <cell r="G306">
            <v>34.14</v>
          </cell>
          <cell r="H306">
            <v>13878.28</v>
          </cell>
          <cell r="I306">
            <v>473804.4792</v>
          </cell>
          <cell r="K306">
            <v>473804.4792</v>
          </cell>
        </row>
        <row r="307">
          <cell r="E307" t="str">
            <v>c- m¸y</v>
          </cell>
          <cell r="I307">
            <v>495572</v>
          </cell>
        </row>
        <row r="308">
          <cell r="E308" t="str">
            <v>M¸y ®µo &lt;=1,25m3</v>
          </cell>
          <cell r="F308" t="str">
            <v>Ca</v>
          </cell>
          <cell r="G308">
            <v>0.4</v>
          </cell>
          <cell r="H308">
            <v>1238930</v>
          </cell>
          <cell r="I308">
            <v>495572</v>
          </cell>
          <cell r="L308">
            <v>495572</v>
          </cell>
        </row>
        <row r="309">
          <cell r="E309" t="str">
            <v>§µo ®¸ cÊp 4 b»ng thñ c«ng</v>
          </cell>
          <cell r="F309" t="str">
            <v>m3</v>
          </cell>
          <cell r="H309" t="str">
            <v/>
          </cell>
          <cell r="J309">
            <v>0</v>
          </cell>
          <cell r="K309">
            <v>32687.512884000003</v>
          </cell>
          <cell r="L309">
            <v>0</v>
          </cell>
        </row>
        <row r="310">
          <cell r="E310" t="str">
            <v>b - Nh©n c«ng</v>
          </cell>
          <cell r="I310">
            <v>32687.512884000003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2.3553000000000002</v>
          </cell>
          <cell r="H311">
            <v>13878.28</v>
          </cell>
          <cell r="I311">
            <v>32687.512884000003</v>
          </cell>
          <cell r="K311">
            <v>32687.512884000003</v>
          </cell>
        </row>
        <row r="312">
          <cell r="E312" t="str">
            <v xml:space="preserve">§¾p ®Êt mãng k95 </v>
          </cell>
          <cell r="F312" t="str">
            <v>m3</v>
          </cell>
          <cell r="H312" t="str">
            <v/>
          </cell>
          <cell r="K312">
            <v>23995.29</v>
          </cell>
        </row>
        <row r="313">
          <cell r="E313" t="str">
            <v>b - Nh©n c«ng</v>
          </cell>
          <cell r="I313">
            <v>23995.29</v>
          </cell>
        </row>
        <row r="314">
          <cell r="E314" t="str">
            <v>Nh©n c«ng bËc 2,7/7</v>
          </cell>
          <cell r="F314" t="str">
            <v xml:space="preserve">C«ng </v>
          </cell>
          <cell r="G314">
            <v>1.78</v>
          </cell>
          <cell r="H314">
            <v>13480.5</v>
          </cell>
          <cell r="I314">
            <v>23995.29</v>
          </cell>
          <cell r="K314">
            <v>23995.29</v>
          </cell>
        </row>
        <row r="315">
          <cell r="E315" t="str">
            <v>§¾p ®Êt chän läc</v>
          </cell>
          <cell r="F315" t="str">
            <v>m3</v>
          </cell>
          <cell r="H315" t="str">
            <v/>
          </cell>
          <cell r="J315">
            <v>12000</v>
          </cell>
          <cell r="K315">
            <v>8326.9680000000008</v>
          </cell>
          <cell r="L315">
            <v>0</v>
          </cell>
        </row>
        <row r="316">
          <cell r="E316" t="str">
            <v>a - VËt liÖu :</v>
          </cell>
          <cell r="I316">
            <v>12000</v>
          </cell>
        </row>
        <row r="317">
          <cell r="E317" t="str">
            <v>§Êt chän läc</v>
          </cell>
          <cell r="F317" t="str">
            <v>m3</v>
          </cell>
          <cell r="G317">
            <v>1.2</v>
          </cell>
          <cell r="H317">
            <v>10000</v>
          </cell>
          <cell r="I317">
            <v>12000</v>
          </cell>
          <cell r="J317">
            <v>12000</v>
          </cell>
        </row>
        <row r="318">
          <cell r="E318" t="str">
            <v>b - Nh©n c«ng</v>
          </cell>
          <cell r="I318">
            <v>8326.9680000000008</v>
          </cell>
        </row>
        <row r="319">
          <cell r="E319" t="str">
            <v>Nh©n c«ng bËc 3,0/7</v>
          </cell>
          <cell r="F319" t="str">
            <v xml:space="preserve">C«ng </v>
          </cell>
          <cell r="G319">
            <v>0.6</v>
          </cell>
          <cell r="H319">
            <v>13878.28</v>
          </cell>
          <cell r="I319">
            <v>8326.9680000000008</v>
          </cell>
          <cell r="K319">
            <v>8326.9680000000008</v>
          </cell>
        </row>
        <row r="320">
          <cell r="E320" t="str">
            <v>Lu K95</v>
          </cell>
          <cell r="F320" t="str">
            <v>m3</v>
          </cell>
          <cell r="H320" t="str">
            <v/>
          </cell>
          <cell r="K320">
            <v>14019.720000000001</v>
          </cell>
        </row>
        <row r="321">
          <cell r="E321" t="str">
            <v>b - Nh©n c«ng</v>
          </cell>
          <cell r="I321">
            <v>14019.720000000001</v>
          </cell>
        </row>
        <row r="322">
          <cell r="E322" t="str">
            <v>Nh©n c«ng bËc 2,7/7</v>
          </cell>
          <cell r="F322" t="str">
            <v xml:space="preserve">C«ng </v>
          </cell>
          <cell r="G322">
            <v>1.04</v>
          </cell>
          <cell r="H322">
            <v>13480.5</v>
          </cell>
          <cell r="I322">
            <v>14019.720000000001</v>
          </cell>
          <cell r="K322">
            <v>14019.720000000001</v>
          </cell>
        </row>
        <row r="323">
          <cell r="E323" t="str">
            <v>§¾p ®Êt thi c«ng</v>
          </cell>
          <cell r="F323" t="str">
            <v>m3</v>
          </cell>
          <cell r="H323" t="str">
            <v/>
          </cell>
          <cell r="K323">
            <v>4178.9549999999999</v>
          </cell>
        </row>
        <row r="324">
          <cell r="E324" t="str">
            <v>b - Nh©n c«ng</v>
          </cell>
          <cell r="I324">
            <v>4178.9549999999999</v>
          </cell>
        </row>
        <row r="325">
          <cell r="E325" t="str">
            <v>Nh©n c«ng bËc 2,7/7</v>
          </cell>
          <cell r="F325" t="str">
            <v xml:space="preserve">C«ng </v>
          </cell>
          <cell r="G325">
            <v>0.31</v>
          </cell>
          <cell r="H325">
            <v>13480.5</v>
          </cell>
          <cell r="I325">
            <v>4178.9549999999999</v>
          </cell>
          <cell r="K325">
            <v>4178.9549999999999</v>
          </cell>
        </row>
        <row r="326">
          <cell r="E326" t="str">
            <v>§µo ®Êt thi c«ng</v>
          </cell>
          <cell r="F326" t="str">
            <v>m3</v>
          </cell>
          <cell r="H326" t="str">
            <v/>
          </cell>
          <cell r="K326">
            <v>18468.285</v>
          </cell>
        </row>
        <row r="327">
          <cell r="E327" t="str">
            <v>b - Nh©n c«ng</v>
          </cell>
          <cell r="I327">
            <v>18468.285</v>
          </cell>
        </row>
        <row r="328">
          <cell r="E328" t="str">
            <v>Nh©n c«ng bËc 2,7/7</v>
          </cell>
          <cell r="F328" t="str">
            <v xml:space="preserve">C«ng </v>
          </cell>
          <cell r="G328">
            <v>1.37</v>
          </cell>
          <cell r="H328">
            <v>13480.5</v>
          </cell>
          <cell r="I328">
            <v>18468.285</v>
          </cell>
          <cell r="K328">
            <v>18468.285</v>
          </cell>
        </row>
        <row r="329">
          <cell r="E329" t="str">
            <v xml:space="preserve">§¾p ®Êt lµm ®­êng t¹m </v>
          </cell>
          <cell r="F329" t="str">
            <v>m3</v>
          </cell>
          <cell r="H329" t="str">
            <v/>
          </cell>
          <cell r="K329">
            <v>23995.29</v>
          </cell>
        </row>
        <row r="330">
          <cell r="E330" t="str">
            <v>b - Nh©n c«ng</v>
          </cell>
          <cell r="I330">
            <v>23995.29</v>
          </cell>
        </row>
        <row r="331">
          <cell r="E331" t="str">
            <v>Nh©n c«ng bËc 2,7/7</v>
          </cell>
          <cell r="F331" t="str">
            <v xml:space="preserve">C«ng </v>
          </cell>
          <cell r="G331">
            <v>1.78</v>
          </cell>
          <cell r="H331">
            <v>13480.5</v>
          </cell>
          <cell r="I331">
            <v>23995.29</v>
          </cell>
          <cell r="K331">
            <v>23995.29</v>
          </cell>
        </row>
        <row r="332">
          <cell r="E332" t="str">
            <v xml:space="preserve">§µo ®Êt lµm ®­êng t¹m </v>
          </cell>
          <cell r="F332" t="str">
            <v>m3</v>
          </cell>
          <cell r="H332" t="str">
            <v/>
          </cell>
          <cell r="K332">
            <v>11728.035</v>
          </cell>
        </row>
        <row r="333">
          <cell r="E333" t="str">
            <v>b - Nh©n c«ng</v>
          </cell>
          <cell r="I333">
            <v>11728.035</v>
          </cell>
        </row>
        <row r="334">
          <cell r="E334" t="str">
            <v>Nh©n c«ng bËc 2,7/7</v>
          </cell>
          <cell r="F334" t="str">
            <v xml:space="preserve">C«ng </v>
          </cell>
          <cell r="G334">
            <v>0.87</v>
          </cell>
          <cell r="H334">
            <v>13480.5</v>
          </cell>
          <cell r="I334">
            <v>11728.035</v>
          </cell>
          <cell r="K334">
            <v>11728.035</v>
          </cell>
        </row>
        <row r="335">
          <cell r="E335" t="str">
            <v>§µo ®Êt ®­êng t¹m cÊp 3 b»ng m¸y</v>
          </cell>
          <cell r="F335" t="str">
            <v>100m3</v>
          </cell>
          <cell r="H335" t="str">
            <v/>
          </cell>
          <cell r="K335">
            <v>270626.46000000002</v>
          </cell>
          <cell r="L335">
            <v>754271.62399999995</v>
          </cell>
        </row>
        <row r="336">
          <cell r="E336" t="str">
            <v>b - Nh©n c«ng</v>
          </cell>
          <cell r="I336">
            <v>270626.46000000002</v>
          </cell>
        </row>
        <row r="337">
          <cell r="E337" t="str">
            <v>Nh©n c«ng bËc 3,0/7</v>
          </cell>
          <cell r="F337" t="str">
            <v xml:space="preserve">C«ng </v>
          </cell>
          <cell r="G337">
            <v>19.5</v>
          </cell>
          <cell r="H337">
            <v>13878.28</v>
          </cell>
          <cell r="I337">
            <v>270626.46000000002</v>
          </cell>
          <cell r="K337">
            <v>270626.46000000002</v>
          </cell>
        </row>
        <row r="338">
          <cell r="E338" t="str">
            <v>c- m¸y</v>
          </cell>
          <cell r="I338">
            <v>754271.62399999995</v>
          </cell>
        </row>
        <row r="339">
          <cell r="E339" t="str">
            <v>M¸y ®µo &lt;=1,25m3</v>
          </cell>
          <cell r="F339" t="str">
            <v>Ca</v>
          </cell>
          <cell r="G339">
            <v>0.29199999999999998</v>
          </cell>
          <cell r="H339">
            <v>1238930</v>
          </cell>
          <cell r="I339">
            <v>361767.56</v>
          </cell>
          <cell r="L339">
            <v>361767.56</v>
          </cell>
        </row>
        <row r="340">
          <cell r="E340" t="str">
            <v>¤t« tù ®æ 10T</v>
          </cell>
          <cell r="F340" t="str">
            <v>Ca</v>
          </cell>
          <cell r="G340">
            <v>0.66</v>
          </cell>
          <cell r="H340">
            <v>525740</v>
          </cell>
          <cell r="I340">
            <v>346988.4</v>
          </cell>
          <cell r="L340">
            <v>346988.4</v>
          </cell>
        </row>
        <row r="341">
          <cell r="E341" t="str">
            <v>M¸y ñi 110cv</v>
          </cell>
          <cell r="F341" t="str">
            <v>Ca</v>
          </cell>
          <cell r="G341">
            <v>6.8000000000000005E-2</v>
          </cell>
          <cell r="H341">
            <v>669348</v>
          </cell>
          <cell r="I341">
            <v>45515.664000000004</v>
          </cell>
          <cell r="L341">
            <v>45515.664000000004</v>
          </cell>
        </row>
        <row r="342">
          <cell r="E342" t="str">
            <v>§¾p ®Êt ®­êng t¹m cÊp 3 b»ng m¸y</v>
          </cell>
          <cell r="F342" t="str">
            <v>100m3</v>
          </cell>
          <cell r="H342" t="str">
            <v/>
          </cell>
          <cell r="K342">
            <v>43855.364800000003</v>
          </cell>
          <cell r="L342">
            <v>360788.50800000003</v>
          </cell>
        </row>
        <row r="343">
          <cell r="E343" t="str">
            <v>b - Nh©n c«ng</v>
          </cell>
          <cell r="I343">
            <v>43855.364800000003</v>
          </cell>
        </row>
        <row r="344">
          <cell r="E344" t="str">
            <v>Nh©n c«ng bËc 3,0/7</v>
          </cell>
          <cell r="F344" t="str">
            <v xml:space="preserve">C«ng </v>
          </cell>
          <cell r="G344">
            <v>3.16</v>
          </cell>
          <cell r="H344">
            <v>13878.28</v>
          </cell>
          <cell r="I344">
            <v>43855.364800000003</v>
          </cell>
          <cell r="K344">
            <v>43855.364800000003</v>
          </cell>
        </row>
        <row r="345">
          <cell r="E345" t="str">
            <v>c- m¸y</v>
          </cell>
          <cell r="I345">
            <v>360788.50800000003</v>
          </cell>
        </row>
        <row r="346">
          <cell r="E346" t="str">
            <v>M¸y ®Çm 9T</v>
          </cell>
          <cell r="F346" t="str">
            <v>Ca</v>
          </cell>
          <cell r="G346">
            <v>0.46300000000000002</v>
          </cell>
          <cell r="H346">
            <v>443844</v>
          </cell>
          <cell r="I346">
            <v>205499.772</v>
          </cell>
          <cell r="L346">
            <v>205499.772</v>
          </cell>
        </row>
        <row r="347">
          <cell r="E347" t="str">
            <v>M¸y ñi 110cv</v>
          </cell>
          <cell r="F347" t="str">
            <v>Ca</v>
          </cell>
          <cell r="G347">
            <v>0.23200000000000001</v>
          </cell>
          <cell r="H347">
            <v>669348</v>
          </cell>
          <cell r="I347">
            <v>155288.736</v>
          </cell>
          <cell r="L347">
            <v>155288.736</v>
          </cell>
        </row>
        <row r="348">
          <cell r="E348" t="str">
            <v>§Ëp bá t­êng ch¾n cò</v>
          </cell>
          <cell r="F348" t="str">
            <v>m3</v>
          </cell>
          <cell r="H348" t="str">
            <v/>
          </cell>
          <cell r="K348">
            <v>68671.794000000009</v>
          </cell>
        </row>
        <row r="349">
          <cell r="E349" t="str">
            <v>b - Nh©n c«ng</v>
          </cell>
          <cell r="I349">
            <v>68671.794000000009</v>
          </cell>
        </row>
        <row r="350">
          <cell r="E350" t="str">
            <v>Nh©n c«ng bËc 3,5/7</v>
          </cell>
          <cell r="F350" t="str">
            <v xml:space="preserve">C«ng </v>
          </cell>
          <cell r="G350">
            <v>4.7</v>
          </cell>
          <cell r="H350">
            <v>14611.02</v>
          </cell>
          <cell r="I350">
            <v>68671.794000000009</v>
          </cell>
          <cell r="K350">
            <v>68671.794000000009</v>
          </cell>
        </row>
        <row r="351">
          <cell r="E351" t="str">
            <v xml:space="preserve">§¾p ®Êt ®åi K95 </v>
          </cell>
          <cell r="F351" t="str">
            <v>m3</v>
          </cell>
          <cell r="H351" t="str">
            <v/>
          </cell>
          <cell r="K351">
            <v>23995.29</v>
          </cell>
          <cell r="L351">
            <v>0</v>
          </cell>
        </row>
        <row r="352">
          <cell r="E352" t="str">
            <v>b - Nh©n c«ng</v>
          </cell>
          <cell r="I352">
            <v>23995.29</v>
          </cell>
        </row>
        <row r="353">
          <cell r="E353" t="str">
            <v>Nh©n c«ng bËc 2,7/7</v>
          </cell>
          <cell r="F353" t="str">
            <v xml:space="preserve">C«ng </v>
          </cell>
          <cell r="G353">
            <v>1.78</v>
          </cell>
          <cell r="H353">
            <v>13480.5</v>
          </cell>
          <cell r="I353">
            <v>23995.29</v>
          </cell>
          <cell r="K353">
            <v>23995.29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goc"/>
      <sheetName val="tra-vat-lieu"/>
      <sheetName val="CVC"/>
      <sheetName val="ptdg "/>
      <sheetName val="Duong-tk"/>
      <sheetName val="THd-tk"/>
      <sheetName val="ptke"/>
      <sheetName val="tonghop-tk"/>
      <sheetName val="Sheet1"/>
      <sheetName val="Duong-tc"/>
      <sheetName val="TH-tc"/>
      <sheetName val="dtke-tc"/>
      <sheetName val="THk-tc"/>
      <sheetName val="THop-TC"/>
      <sheetName val="Congty"/>
      <sheetName val="VPPN"/>
      <sheetName val="XN74"/>
      <sheetName val="XN54"/>
      <sheetName val="XN33"/>
      <sheetName val="NK96"/>
      <sheetName val="XL4Test5"/>
      <sheetName val="tra_vat_lieu"/>
      <sheetName val="S(eet1"/>
      <sheetName val="Tra_bang"/>
      <sheetName val="_Duong272-287.xls恴¼iagoc"/>
      <sheetName val="ESTI."/>
      <sheetName val="DI-ESTI"/>
      <sheetName val="gvl"/>
      <sheetName val="_Duong272-287.xls_¼iagoc"/>
      <sheetName val="TinhToan"/>
      <sheetName val="ptdg"/>
      <sheetName val="Thuc thanh"/>
      <sheetName val="DT-Dcv"/>
      <sheetName val="Bu_vat_lieu"/>
      <sheetName val="BANGTRA"/>
      <sheetName val="[Duong272-287.xls恴¼iagoc"/>
      <sheetName val="[Duong272-287.xls?¼iagoc"/>
      <sheetName val="_Duong272-287.xls?¼iagoc"/>
      <sheetName val="ptdg_"/>
      <sheetName val="NKCHUNG"/>
      <sheetName val="DS-Thuong 6T dau"/>
      <sheetName val="Tro giup"/>
      <sheetName val="sat"/>
      <sheetName val="ptvt"/>
      <sheetName val="ma-pt"/>
      <sheetName val="NK94"/>
      <sheetName val="Sheet3"/>
      <sheetName val="HH THANG 07-2007"/>
      <sheetName val="LUONG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p0000000"/>
      <sheetName val="o0000000"/>
      <sheetName val="q0000000"/>
      <sheetName val="r0000000"/>
      <sheetName val="s0000000"/>
      <sheetName val="t0000000"/>
      <sheetName val="u0000000"/>
      <sheetName val="v0000000"/>
      <sheetName val="000000000000"/>
      <sheetName val="100000000000"/>
      <sheetName val="w0000000"/>
      <sheetName val="TT"/>
      <sheetName val="IBASE"/>
      <sheetName val="Quantity"/>
      <sheetName val="Tien Luong"/>
      <sheetName val="Sheet2"/>
      <sheetName val="CT35"/>
      <sheetName val="M"/>
      <sheetName val="Footing-P3"/>
      <sheetName val="KKKKKKKK"/>
      <sheetName val="Ct- DZ35kV"/>
      <sheetName val="_Duong272-287_xls恴¼iagoc"/>
      <sheetName val="_Duong272-287_xls_¼iagoc"/>
      <sheetName val="ESTI_"/>
      <sheetName val="Thuc_thanh"/>
      <sheetName val="ptdg_1"/>
      <sheetName val="_Duong272-287_xls恴¼iagoc1"/>
      <sheetName val="_Duong272-287_xls_¼iagoc1"/>
      <sheetName val="ESTI_1"/>
      <sheetName val="Thuc_thanh1"/>
      <sheetName val="Dinh Muc VT"/>
      <sheetName val="XL4Poppy"/>
      <sheetName val="Input Table"/>
      <sheetName val="[Duong272-287_xls恴¼iagoc"/>
      <sheetName val="[Duong272-287_xls?¼iagoc"/>
      <sheetName val="_Duong272-287_xls?¼iagoc"/>
      <sheetName val="[Duong272-287_xls恴¼iagoc1"/>
      <sheetName val="[Duong272-287_xls?¼iagoc1"/>
      <sheetName val="_Duong272-287_xls?¼iagoc1"/>
    </sheetNames>
    <sheetDataSet>
      <sheetData sheetId="0"/>
      <sheetData sheetId="1" refreshError="1">
        <row r="4">
          <cell r="B4" t="str">
            <v>c</v>
          </cell>
          <cell r="C4" t="str">
            <v>C¸t vµng</v>
          </cell>
          <cell r="D4" t="str">
            <v>m3</v>
          </cell>
          <cell r="E4">
            <v>111095.39999999998</v>
          </cell>
        </row>
        <row r="5">
          <cell r="B5" t="str">
            <v>x</v>
          </cell>
          <cell r="C5" t="str">
            <v>Xim¨ng PC-300</v>
          </cell>
          <cell r="D5" t="str">
            <v>kg</v>
          </cell>
          <cell r="E5">
            <v>857.43961904761898</v>
          </cell>
        </row>
        <row r="6">
          <cell r="B6" t="str">
            <v>nc</v>
          </cell>
          <cell r="C6" t="str">
            <v>N­íc</v>
          </cell>
          <cell r="D6" t="str">
            <v>LÝt</v>
          </cell>
          <cell r="E6">
            <v>4</v>
          </cell>
        </row>
        <row r="7">
          <cell r="B7" t="str">
            <v>nu</v>
          </cell>
          <cell r="C7" t="str">
            <v>N­íc</v>
          </cell>
          <cell r="D7" t="str">
            <v>LÝt</v>
          </cell>
          <cell r="E7">
            <v>4</v>
          </cell>
        </row>
        <row r="8">
          <cell r="B8" t="str">
            <v>btn</v>
          </cell>
          <cell r="C8" t="str">
            <v>Bªt«ng nhùa</v>
          </cell>
          <cell r="D8" t="str">
            <v xml:space="preserve">TÊn </v>
          </cell>
        </row>
        <row r="9">
          <cell r="B9" t="str">
            <v>#</v>
          </cell>
          <cell r="C9" t="str">
            <v>VËt liÖu kh¸c</v>
          </cell>
          <cell r="D9" t="str">
            <v>%</v>
          </cell>
        </row>
        <row r="10">
          <cell r="B10">
            <v>4</v>
          </cell>
          <cell r="C10" t="str">
            <v>§¸ d¨m 4x6</v>
          </cell>
          <cell r="D10" t="str">
            <v>m3</v>
          </cell>
          <cell r="E10">
            <v>116732.40714285713</v>
          </cell>
        </row>
        <row r="11">
          <cell r="B11" t="str">
            <v>n</v>
          </cell>
          <cell r="C11" t="str">
            <v>Nhùa ®­êng</v>
          </cell>
          <cell r="D11" t="str">
            <v>kg</v>
          </cell>
          <cell r="E11">
            <v>3448.667904761905</v>
          </cell>
        </row>
        <row r="12">
          <cell r="B12">
            <v>1</v>
          </cell>
          <cell r="C12" t="str">
            <v>§¸ d¨m 1x2</v>
          </cell>
          <cell r="D12" t="str">
            <v>m3</v>
          </cell>
          <cell r="E12">
            <v>175526.1714285714</v>
          </cell>
        </row>
        <row r="13">
          <cell r="B13" t="str">
            <v>cpdd1</v>
          </cell>
          <cell r="C13" t="str">
            <v>CÊp phèi ®¸ d¨m</v>
          </cell>
          <cell r="D13" t="str">
            <v>m3</v>
          </cell>
          <cell r="E13">
            <v>162135.8142857143</v>
          </cell>
        </row>
        <row r="14">
          <cell r="B14" t="str">
            <v>cpdd2</v>
          </cell>
          <cell r="C14" t="str">
            <v>CÊp phèi ®¸ d¨m</v>
          </cell>
          <cell r="D14" t="str">
            <v>m3</v>
          </cell>
          <cell r="E14">
            <v>152612.00476190477</v>
          </cell>
        </row>
        <row r="15">
          <cell r="B15" t="str">
            <v>dmz</v>
          </cell>
          <cell r="C15" t="str">
            <v>DÇu Mazut</v>
          </cell>
          <cell r="D15" t="str">
            <v>kg</v>
          </cell>
          <cell r="E15">
            <v>4500</v>
          </cell>
        </row>
        <row r="16">
          <cell r="B16" t="str">
            <v>cpdd</v>
          </cell>
          <cell r="C16" t="str">
            <v>CÊp phèi ®¸ d¨m</v>
          </cell>
          <cell r="D16" t="str">
            <v>m3</v>
          </cell>
          <cell r="E16">
            <v>162135.8142857143</v>
          </cell>
        </row>
        <row r="17">
          <cell r="B17" t="str">
            <v>cui</v>
          </cell>
          <cell r="C17" t="str">
            <v>Cñi</v>
          </cell>
          <cell r="D17" t="str">
            <v>kg</v>
          </cell>
          <cell r="E17">
            <v>500</v>
          </cell>
        </row>
        <row r="18">
          <cell r="B18" t="str">
            <v>d</v>
          </cell>
          <cell r="C18" t="str">
            <v xml:space="preserve">D©y thÐp </v>
          </cell>
          <cell r="D18" t="str">
            <v>kg</v>
          </cell>
          <cell r="E18">
            <v>6333.333333333333</v>
          </cell>
        </row>
        <row r="19">
          <cell r="B19" t="str">
            <v>dh</v>
          </cell>
          <cell r="C19" t="str">
            <v xml:space="preserve">§¸ héc </v>
          </cell>
          <cell r="D19" t="str">
            <v>m3</v>
          </cell>
          <cell r="E19">
            <v>121678.03095238096</v>
          </cell>
        </row>
        <row r="20">
          <cell r="B20">
            <v>2</v>
          </cell>
          <cell r="C20" t="str">
            <v>§¸ d¨m 2x4</v>
          </cell>
          <cell r="D20" t="str">
            <v>m3</v>
          </cell>
          <cell r="E20">
            <v>171659.62380952376</v>
          </cell>
        </row>
        <row r="21">
          <cell r="B21" t="str">
            <v>tbb</v>
          </cell>
          <cell r="C21" t="str">
            <v>Trô biÓn b¸o</v>
          </cell>
          <cell r="D21" t="str">
            <v>Trô</v>
          </cell>
          <cell r="E21">
            <v>235000</v>
          </cell>
        </row>
        <row r="22">
          <cell r="B22">
            <v>0.5</v>
          </cell>
          <cell r="C22" t="str">
            <v>§¸ d¨m 0,5x1</v>
          </cell>
          <cell r="D22" t="str">
            <v>m3</v>
          </cell>
          <cell r="E22">
            <v>175526.1714285714</v>
          </cell>
        </row>
        <row r="23">
          <cell r="B23" t="str">
            <v>di</v>
          </cell>
          <cell r="C23" t="str">
            <v>§inh</v>
          </cell>
          <cell r="D23" t="str">
            <v>kg</v>
          </cell>
          <cell r="E23">
            <v>6190.4761904761899</v>
          </cell>
        </row>
        <row r="24">
          <cell r="B24" t="str">
            <v>g</v>
          </cell>
          <cell r="C24" t="str">
            <v>Gç v¸n</v>
          </cell>
          <cell r="D24" t="str">
            <v>m3</v>
          </cell>
          <cell r="E24">
            <v>1282553.48</v>
          </cell>
        </row>
        <row r="25">
          <cell r="B25" t="str">
            <v>dn</v>
          </cell>
          <cell r="C25" t="str">
            <v xml:space="preserve">Gç ®µ nÑp </v>
          </cell>
          <cell r="D25" t="str">
            <v>m3</v>
          </cell>
          <cell r="E25">
            <v>1282553.48</v>
          </cell>
        </row>
        <row r="26">
          <cell r="B26" t="str">
            <v>s</v>
          </cell>
          <cell r="C26" t="str">
            <v>S¬n</v>
          </cell>
          <cell r="D26" t="str">
            <v>kg</v>
          </cell>
          <cell r="E26">
            <v>26666.666666666664</v>
          </cell>
        </row>
        <row r="27">
          <cell r="B27" t="str">
            <v>q</v>
          </cell>
          <cell r="C27" t="str">
            <v>Que hµn</v>
          </cell>
          <cell r="D27" t="str">
            <v>kg</v>
          </cell>
          <cell r="E27">
            <v>11428.571428571428</v>
          </cell>
        </row>
        <row r="28">
          <cell r="B28" t="str">
            <v>d12</v>
          </cell>
          <cell r="C28" t="str">
            <v>ThÐp trßn d=12mm</v>
          </cell>
          <cell r="D28" t="str">
            <v>kg</v>
          </cell>
          <cell r="E28">
            <v>4391.0716190476187</v>
          </cell>
        </row>
        <row r="29">
          <cell r="B29" t="str">
            <v>d6</v>
          </cell>
          <cell r="C29" t="str">
            <v>ThÐp trßn d=6mm</v>
          </cell>
          <cell r="D29" t="str">
            <v>kg</v>
          </cell>
          <cell r="E29">
            <v>4724.4049523809517</v>
          </cell>
        </row>
        <row r="30">
          <cell r="B30" t="str">
            <v>bdbtn</v>
          </cell>
          <cell r="C30" t="str">
            <v>Bét ®¸ (7%)</v>
          </cell>
          <cell r="D30" t="str">
            <v>kg</v>
          </cell>
          <cell r="E30">
            <v>500</v>
          </cell>
        </row>
        <row r="31">
          <cell r="B31" t="str">
            <v>d16</v>
          </cell>
          <cell r="C31" t="str">
            <v>ThÐp trßn d=16mm</v>
          </cell>
          <cell r="D31" t="str">
            <v>kg</v>
          </cell>
          <cell r="E31">
            <v>4343.452571428571</v>
          </cell>
        </row>
        <row r="32">
          <cell r="B32" t="str">
            <v>dia</v>
          </cell>
          <cell r="C32" t="str">
            <v xml:space="preserve">§inh ®Üa </v>
          </cell>
          <cell r="D32" t="str">
            <v>C¸i</v>
          </cell>
          <cell r="E32">
            <v>2380.9523809523807</v>
          </cell>
        </row>
        <row r="33">
          <cell r="B33" t="str">
            <v>gc</v>
          </cell>
          <cell r="C33" t="str">
            <v>gç v¸n cÇu c«ng t¸c</v>
          </cell>
          <cell r="D33" t="str">
            <v>m3</v>
          </cell>
          <cell r="E33">
            <v>2147779.84</v>
          </cell>
        </row>
        <row r="34">
          <cell r="B34" t="str">
            <v>gg</v>
          </cell>
          <cell r="C34" t="str">
            <v>Gç chèng</v>
          </cell>
          <cell r="D34" t="str">
            <v>m3</v>
          </cell>
          <cell r="E34">
            <v>2147779.84</v>
          </cell>
        </row>
        <row r="35">
          <cell r="B35" t="str">
            <v>ddap</v>
          </cell>
          <cell r="C35" t="str">
            <v>§Êt ®¾p</v>
          </cell>
          <cell r="D35" t="str">
            <v>m3</v>
          </cell>
          <cell r="E35">
            <v>2500</v>
          </cell>
        </row>
        <row r="36">
          <cell r="B36" t="str">
            <v>bl</v>
          </cell>
          <cell r="C36" t="str">
            <v>Bul«ng</v>
          </cell>
          <cell r="D36" t="str">
            <v>C¸i</v>
          </cell>
          <cell r="E36">
            <v>5000</v>
          </cell>
        </row>
        <row r="37">
          <cell r="B37" t="str">
            <v>vc</v>
          </cell>
          <cell r="C37" t="str">
            <v>V«i côc</v>
          </cell>
          <cell r="D37" t="str">
            <v>kg</v>
          </cell>
          <cell r="E37">
            <v>1000</v>
          </cell>
        </row>
        <row r="38">
          <cell r="B38" t="str">
            <v>bd</v>
          </cell>
          <cell r="C38" t="str">
            <v>Bét ®¸</v>
          </cell>
          <cell r="D38" t="str">
            <v>kg</v>
          </cell>
          <cell r="E38">
            <v>476.19047619047615</v>
          </cell>
        </row>
        <row r="39">
          <cell r="B39" t="str">
            <v>dt</v>
          </cell>
          <cell r="C39" t="str">
            <v>D©y thÐp d=3mm</v>
          </cell>
          <cell r="D39" t="str">
            <v>kg</v>
          </cell>
          <cell r="E39">
            <v>4724.4049523809517</v>
          </cell>
        </row>
        <row r="40">
          <cell r="B40" t="str">
            <v>td</v>
          </cell>
          <cell r="C40" t="str">
            <v>T¨ng ®¬</v>
          </cell>
          <cell r="D40" t="str">
            <v>C¸i</v>
          </cell>
          <cell r="E40">
            <v>10000</v>
          </cell>
        </row>
        <row r="41">
          <cell r="B41" t="str">
            <v>bt</v>
          </cell>
          <cell r="C41" t="str">
            <v>Bao t¶i.</v>
          </cell>
          <cell r="D41" t="str">
            <v>m2</v>
          </cell>
          <cell r="E41">
            <v>3800</v>
          </cell>
        </row>
        <row r="42">
          <cell r="B42" t="str">
            <v>ds</v>
          </cell>
          <cell r="C42" t="str">
            <v>§Êt sÐt dÎo</v>
          </cell>
          <cell r="D42" t="str">
            <v>m3</v>
          </cell>
          <cell r="E42">
            <v>30000</v>
          </cell>
        </row>
        <row r="43">
          <cell r="B43" t="str">
            <v>ph</v>
          </cell>
          <cell r="C43" t="str">
            <v>PhÌn chua</v>
          </cell>
          <cell r="D43" t="str">
            <v>Kg</v>
          </cell>
          <cell r="E43">
            <v>10000</v>
          </cell>
        </row>
        <row r="44">
          <cell r="B44" t="str">
            <v>m16</v>
          </cell>
          <cell r="C44" t="str">
            <v>Bul«ng M16</v>
          </cell>
          <cell r="D44" t="str">
            <v>C¸i</v>
          </cell>
          <cell r="E44">
            <v>2500</v>
          </cell>
        </row>
        <row r="45">
          <cell r="B45" t="str">
            <v>x400</v>
          </cell>
          <cell r="C45" t="str">
            <v>Xim¨ng PC-400</v>
          </cell>
          <cell r="D45" t="str">
            <v>kg</v>
          </cell>
          <cell r="E45">
            <v>871.72533333333331</v>
          </cell>
        </row>
        <row r="46">
          <cell r="B46" t="str">
            <v>d8</v>
          </cell>
          <cell r="C46" t="str">
            <v>ThÐp trßn d=8mm</v>
          </cell>
          <cell r="D46" t="str">
            <v>kg</v>
          </cell>
          <cell r="E46">
            <v>4724.4049523809517</v>
          </cell>
        </row>
        <row r="47">
          <cell r="B47" t="str">
            <v>d10</v>
          </cell>
          <cell r="C47" t="str">
            <v>ThÐp trßn d=10mm</v>
          </cell>
          <cell r="D47" t="str">
            <v>kg</v>
          </cell>
          <cell r="E47">
            <v>4438.6906666666664</v>
          </cell>
        </row>
        <row r="48">
          <cell r="B48" t="str">
            <v>d14</v>
          </cell>
          <cell r="C48" t="str">
            <v>ThÐp trßn d=14mm</v>
          </cell>
          <cell r="D48" t="str">
            <v>kg</v>
          </cell>
          <cell r="E48">
            <v>4391.0716190476187</v>
          </cell>
        </row>
        <row r="49">
          <cell r="B49" t="str">
            <v>gid</v>
          </cell>
          <cell r="C49" t="str">
            <v>GiÊy dÇu</v>
          </cell>
          <cell r="D49" t="str">
            <v>m2</v>
          </cell>
          <cell r="E49">
            <v>7000</v>
          </cell>
        </row>
        <row r="50">
          <cell r="B50" t="str">
            <v>®ay</v>
          </cell>
          <cell r="C50" t="str">
            <v>§ay</v>
          </cell>
          <cell r="D50" t="str">
            <v>kg</v>
          </cell>
          <cell r="E50">
            <v>7000</v>
          </cell>
        </row>
        <row r="51">
          <cell r="B51" t="str">
            <v>xg</v>
          </cell>
          <cell r="C51" t="str">
            <v>X¨ng</v>
          </cell>
          <cell r="D51" t="str">
            <v>kg</v>
          </cell>
          <cell r="E51">
            <v>6440</v>
          </cell>
        </row>
        <row r="52">
          <cell r="B52" t="str">
            <v>«</v>
          </cell>
          <cell r="C52" t="str">
            <v>«xy</v>
          </cell>
          <cell r="D52" t="str">
            <v>chai</v>
          </cell>
          <cell r="E52">
            <v>53000</v>
          </cell>
        </row>
        <row r="53">
          <cell r="B53" t="str">
            <v>th</v>
          </cell>
          <cell r="C53" t="str">
            <v>ThÐp h×nh</v>
          </cell>
          <cell r="D53" t="str">
            <v>kg</v>
          </cell>
          <cell r="E53">
            <v>4629.1668571428563</v>
          </cell>
        </row>
        <row r="54">
          <cell r="B54" t="str">
            <v>t</v>
          </cell>
          <cell r="C54" t="str">
            <v>ThÐp b¶n</v>
          </cell>
          <cell r="D54" t="str">
            <v>kg</v>
          </cell>
          <cell r="E54">
            <v>4629.1668571428563</v>
          </cell>
        </row>
        <row r="55">
          <cell r="B55" t="str">
            <v>d18</v>
          </cell>
          <cell r="C55" t="str">
            <v>ThÐp trßn d=18mm</v>
          </cell>
          <cell r="D55" t="str">
            <v>kg</v>
          </cell>
          <cell r="E55">
            <v>4343.452571428571</v>
          </cell>
        </row>
        <row r="56">
          <cell r="B56" t="str">
            <v>tba</v>
          </cell>
          <cell r="C56" t="str">
            <v>ThÐp b¶n</v>
          </cell>
          <cell r="D56" t="str">
            <v>kg</v>
          </cell>
          <cell r="E56">
            <v>4629.1668571428563</v>
          </cell>
        </row>
        <row r="57">
          <cell r="B57" t="str">
            <v>xb</v>
          </cell>
          <cell r="C57" t="str">
            <v>§¸ x« bå</v>
          </cell>
          <cell r="D57" t="str">
            <v>m3</v>
          </cell>
          <cell r="E57">
            <v>33333.333333333328</v>
          </cell>
        </row>
        <row r="58">
          <cell r="B58" t="str">
            <v>d22</v>
          </cell>
          <cell r="C58" t="str">
            <v>ThÐp trßn d=22mm</v>
          </cell>
          <cell r="D58" t="str">
            <v>kg</v>
          </cell>
          <cell r="E58">
            <v>4343.452571428571</v>
          </cell>
        </row>
        <row r="59">
          <cell r="B59" t="str">
            <v>®</v>
          </cell>
          <cell r="C59" t="str">
            <v>§Êt ®Ìn</v>
          </cell>
          <cell r="D59" t="str">
            <v>kg</v>
          </cell>
          <cell r="E59">
            <v>8600</v>
          </cell>
        </row>
        <row r="60">
          <cell r="B60" t="str">
            <v>a</v>
          </cell>
          <cell r="C60" t="str">
            <v>Axªtylen</v>
          </cell>
          <cell r="D60" t="str">
            <v>Chai</v>
          </cell>
          <cell r="E60">
            <v>140000</v>
          </cell>
        </row>
        <row r="61">
          <cell r="B61" t="str">
            <v>m28</v>
          </cell>
          <cell r="C61" t="str">
            <v>Bul«ng M28x105</v>
          </cell>
          <cell r="D61" t="str">
            <v>C¸i</v>
          </cell>
          <cell r="E61">
            <v>5600</v>
          </cell>
        </row>
        <row r="62">
          <cell r="B62" t="str">
            <v>dau</v>
          </cell>
          <cell r="C62" t="str">
            <v>DÇu b«i tr¬n</v>
          </cell>
          <cell r="D62" t="str">
            <v>kg</v>
          </cell>
          <cell r="E62">
            <v>2500</v>
          </cell>
        </row>
        <row r="63">
          <cell r="B63" t="str">
            <v>pc</v>
          </cell>
          <cell r="C63" t="str">
            <v>PhÌn chua</v>
          </cell>
          <cell r="D63" t="str">
            <v>kg</v>
          </cell>
          <cell r="E63">
            <v>9600</v>
          </cell>
        </row>
        <row r="64">
          <cell r="B64" t="str">
            <v>gmc</v>
          </cell>
          <cell r="C64" t="str">
            <v>Gç mÆt cÇu</v>
          </cell>
          <cell r="D64" t="str">
            <v>m3</v>
          </cell>
          <cell r="E64">
            <v>2148409.84</v>
          </cell>
        </row>
        <row r="65">
          <cell r="B65" t="str">
            <v>cc</v>
          </cell>
          <cell r="C65" t="str">
            <v>C©y chèng</v>
          </cell>
          <cell r="D65" t="str">
            <v>C©y</v>
          </cell>
          <cell r="E65">
            <v>8000</v>
          </cell>
        </row>
        <row r="66">
          <cell r="B66" t="str">
            <v>db</v>
          </cell>
          <cell r="C66" t="str">
            <v>D©y buéc</v>
          </cell>
          <cell r="D66" t="str">
            <v>kg</v>
          </cell>
          <cell r="E66">
            <v>6045.454545454545</v>
          </cell>
        </row>
        <row r="67">
          <cell r="B67" t="str">
            <v>d20</v>
          </cell>
          <cell r="C67" t="str">
            <v>ThÐp trßn d=20mm</v>
          </cell>
          <cell r="D67" t="str">
            <v>kg</v>
          </cell>
          <cell r="E67">
            <v>4343.452571428571</v>
          </cell>
        </row>
        <row r="68">
          <cell r="B68" t="str">
            <v>d25</v>
          </cell>
          <cell r="C68" t="str">
            <v>ThÐp trßn d=25mm</v>
          </cell>
          <cell r="D68" t="str">
            <v>kg</v>
          </cell>
          <cell r="E68">
            <v>4343.452571428571</v>
          </cell>
        </row>
        <row r="69">
          <cell r="B69" t="str">
            <v>0.5btn</v>
          </cell>
          <cell r="C69" t="str">
            <v>§¸ 0,5x1 (20%)</v>
          </cell>
          <cell r="D69" t="str">
            <v>m3</v>
          </cell>
          <cell r="E69">
            <v>159647.84761904762</v>
          </cell>
        </row>
        <row r="70">
          <cell r="B70" t="str">
            <v>1btn</v>
          </cell>
          <cell r="C70" t="str">
            <v>§¸ 1x2 (30%)</v>
          </cell>
          <cell r="D70" t="str">
            <v>m3</v>
          </cell>
          <cell r="E70">
            <v>159647.84761904762</v>
          </cell>
        </row>
        <row r="71">
          <cell r="B71" t="str">
            <v>cbtn</v>
          </cell>
          <cell r="C71" t="str">
            <v>C¸t (43%)</v>
          </cell>
          <cell r="D71" t="str">
            <v>m3</v>
          </cell>
          <cell r="E71">
            <v>91545.333333333314</v>
          </cell>
        </row>
        <row r="72">
          <cell r="B72" t="str">
            <v>nbtn</v>
          </cell>
          <cell r="C72" t="str">
            <v>Nhùa (5,8%)</v>
          </cell>
          <cell r="D72" t="str">
            <v>kg</v>
          </cell>
          <cell r="E72">
            <v>3431.3915238095237</v>
          </cell>
        </row>
        <row r="73">
          <cell r="B73" t="str">
            <v>#p</v>
          </cell>
          <cell r="C73" t="str">
            <v>VËt liÖu phô</v>
          </cell>
          <cell r="D73" t="str">
            <v>%</v>
          </cell>
        </row>
        <row r="74">
          <cell r="B74" t="str">
            <v>&gt;18</v>
          </cell>
          <cell r="C74" t="str">
            <v>ThÐp trßn d&gt;18mm</v>
          </cell>
          <cell r="D74" t="str">
            <v>kg</v>
          </cell>
        </row>
        <row r="75">
          <cell r="B75" t="str">
            <v>dmn</v>
          </cell>
          <cell r="C75" t="str">
            <v>§¸ m¹t (18%)</v>
          </cell>
          <cell r="D75" t="str">
            <v>m3</v>
          </cell>
        </row>
        <row r="76">
          <cell r="B76" t="str">
            <v>am</v>
          </cell>
          <cell r="C76" t="str">
            <v>§¸ d¨m</v>
          </cell>
          <cell r="D76" t="str">
            <v>m3</v>
          </cell>
        </row>
        <row r="77">
          <cell r="B77" t="str">
            <v>dm</v>
          </cell>
          <cell r="C77" t="str">
            <v>§¸ m¹t</v>
          </cell>
          <cell r="D77" t="str">
            <v>m3</v>
          </cell>
        </row>
        <row r="78">
          <cell r="B78" t="str">
            <v>ddtc</v>
          </cell>
          <cell r="C78" t="str">
            <v>§¸ d¨m tiªu chuÈn</v>
          </cell>
          <cell r="D78" t="str">
            <v>m3</v>
          </cell>
        </row>
        <row r="79">
          <cell r="B79" t="str">
            <v>dhc</v>
          </cell>
          <cell r="C79" t="str">
            <v>§Êt h÷u c¬</v>
          </cell>
          <cell r="D79" t="str">
            <v>m3</v>
          </cell>
        </row>
        <row r="80">
          <cell r="B80" t="str">
            <v>dg</v>
          </cell>
          <cell r="C80" t="str">
            <v>§inh ®­êng</v>
          </cell>
          <cell r="D80" t="str">
            <v>C¸i</v>
          </cell>
        </row>
        <row r="81">
          <cell r="B81" t="str">
            <v>cr</v>
          </cell>
          <cell r="C81" t="str">
            <v>§inh Cr¨mpong</v>
          </cell>
          <cell r="D81" t="str">
            <v>C¸i</v>
          </cell>
          <cell r="E81">
            <v>2500</v>
          </cell>
        </row>
        <row r="82">
          <cell r="B82" t="str">
            <v>m20</v>
          </cell>
          <cell r="C82" t="str">
            <v>Bul«ng M20</v>
          </cell>
          <cell r="D82" t="str">
            <v>C¸i</v>
          </cell>
          <cell r="E82">
            <v>5000</v>
          </cell>
        </row>
        <row r="83">
          <cell r="B83" t="str">
            <v>cgo</v>
          </cell>
          <cell r="C83" t="str">
            <v>Cäc gç d=8-10cm</v>
          </cell>
          <cell r="D83" t="str">
            <v>m</v>
          </cell>
        </row>
        <row r="84">
          <cell r="B84" t="str">
            <v>ctre</v>
          </cell>
          <cell r="C84" t="str">
            <v>Cäc tre</v>
          </cell>
          <cell r="D84" t="str">
            <v>m</v>
          </cell>
        </row>
        <row r="85">
          <cell r="B85" t="str">
            <v>ct</v>
          </cell>
          <cell r="C85" t="str">
            <v>Cèt thÐp</v>
          </cell>
          <cell r="D85" t="str">
            <v>kg</v>
          </cell>
        </row>
        <row r="86">
          <cell r="B86" t="str">
            <v>day</v>
          </cell>
          <cell r="C86" t="str">
            <v>D©y</v>
          </cell>
          <cell r="D86" t="str">
            <v>kg</v>
          </cell>
        </row>
        <row r="87">
          <cell r="B87" t="str">
            <v>o</v>
          </cell>
          <cell r="C87" t="str">
            <v>èng ®æ d=300</v>
          </cell>
          <cell r="D87" t="str">
            <v xml:space="preserve">m </v>
          </cell>
        </row>
        <row r="88">
          <cell r="B88" t="str">
            <v>o60</v>
          </cell>
          <cell r="C88" t="str">
            <v>èng d=60cm; L=4m</v>
          </cell>
          <cell r="D88" t="str">
            <v>èng</v>
          </cell>
        </row>
        <row r="89">
          <cell r="B89" t="str">
            <v>o100</v>
          </cell>
          <cell r="C89" t="str">
            <v>èng d=100cm; L=1m</v>
          </cell>
          <cell r="D89" t="str">
            <v>m</v>
          </cell>
        </row>
        <row r="90">
          <cell r="B90" t="str">
            <v>on</v>
          </cell>
          <cell r="C90" t="str">
            <v>èng nèi</v>
          </cell>
          <cell r="D90" t="str">
            <v>m</v>
          </cell>
        </row>
        <row r="91">
          <cell r="B91" t="str">
            <v>ot</v>
          </cell>
          <cell r="C91" t="str">
            <v>èng thÐp luån c¸p</v>
          </cell>
          <cell r="D91" t="str">
            <v>m</v>
          </cell>
        </row>
        <row r="92">
          <cell r="B92" t="str">
            <v>g25x25</v>
          </cell>
          <cell r="C92" t="str">
            <v>G¹ch 25x25</v>
          </cell>
          <cell r="D92" t="str">
            <v>Viªn</v>
          </cell>
        </row>
        <row r="93">
          <cell r="B93" t="str">
            <v>go</v>
          </cell>
          <cell r="C93" t="str">
            <v>G¹ch èng 10x10x20</v>
          </cell>
          <cell r="D93" t="str">
            <v>viªn</v>
          </cell>
        </row>
        <row r="94">
          <cell r="B94" t="str">
            <v>gt</v>
          </cell>
          <cell r="C94" t="str">
            <v xml:space="preserve">G¹ch thÎ </v>
          </cell>
          <cell r="D94" t="str">
            <v>viªn</v>
          </cell>
        </row>
        <row r="95">
          <cell r="B95" t="str">
            <v>gk</v>
          </cell>
          <cell r="C95" t="str">
            <v>Gç kª</v>
          </cell>
          <cell r="D95" t="str">
            <v>m3</v>
          </cell>
          <cell r="E95">
            <v>2148409.84</v>
          </cell>
        </row>
        <row r="96">
          <cell r="B96" t="str">
            <v>gd</v>
          </cell>
          <cell r="C96" t="str">
            <v>Gç lµm khe co gian</v>
          </cell>
          <cell r="D96" t="str">
            <v>m3</v>
          </cell>
        </row>
        <row r="97">
          <cell r="B97" t="str">
            <v>ll</v>
          </cell>
          <cell r="C97" t="str">
            <v>LËp l¸ch</v>
          </cell>
          <cell r="D97" t="str">
            <v xml:space="preserve">bé </v>
          </cell>
          <cell r="E97">
            <v>200000</v>
          </cell>
        </row>
        <row r="98">
          <cell r="B98" t="str">
            <v>lc</v>
          </cell>
          <cell r="C98" t="str">
            <v>L­ìi c­a s¾t</v>
          </cell>
          <cell r="D98" t="str">
            <v>C¸i</v>
          </cell>
        </row>
        <row r="99">
          <cell r="B99" t="str">
            <v>lt</v>
          </cell>
          <cell r="C99" t="str">
            <v>L­íi thÐp ®Þnh vÞ</v>
          </cell>
          <cell r="D99" t="str">
            <v>kg</v>
          </cell>
        </row>
        <row r="100">
          <cell r="B100" t="str">
            <v>nt</v>
          </cell>
          <cell r="C100" t="str">
            <v>Nhò t­¬ng 60% nhùa</v>
          </cell>
          <cell r="D100" t="str">
            <v>Kg</v>
          </cell>
        </row>
        <row r="101">
          <cell r="B101" t="str">
            <v>r</v>
          </cell>
          <cell r="C101" t="str">
            <v>Ray</v>
          </cell>
          <cell r="D101" t="str">
            <v>kg</v>
          </cell>
          <cell r="E101">
            <v>4500</v>
          </cell>
        </row>
        <row r="102">
          <cell r="B102" t="str">
            <v>tv</v>
          </cell>
          <cell r="C102" t="str">
            <v>Tµ vÑt gç (14x20x180)</v>
          </cell>
          <cell r="D102" t="str">
            <v>thanh</v>
          </cell>
          <cell r="E102">
            <v>108248.10393600001</v>
          </cell>
        </row>
        <row r="103">
          <cell r="B103" t="str">
            <v>gcn</v>
          </cell>
          <cell r="C103" t="str">
            <v>Gç chång nÒ (14x18x140)</v>
          </cell>
          <cell r="D103" t="str">
            <v>thanh</v>
          </cell>
          <cell r="E103">
            <v>108248.10393600001</v>
          </cell>
        </row>
        <row r="104">
          <cell r="B104" t="str">
            <v>tg</v>
          </cell>
          <cell r="C104" t="str">
            <v>ThÐp gãc</v>
          </cell>
          <cell r="D104" t="str">
            <v>kg</v>
          </cell>
        </row>
        <row r="105">
          <cell r="B105" t="str">
            <v>i</v>
          </cell>
          <cell r="C105" t="str">
            <v>ThÐp I</v>
          </cell>
          <cell r="D105" t="str">
            <v>kg</v>
          </cell>
        </row>
        <row r="106">
          <cell r="B106" t="str">
            <v>tr</v>
          </cell>
          <cell r="C106" t="str">
            <v>ThÐp trßn</v>
          </cell>
          <cell r="D106" t="str">
            <v>kg</v>
          </cell>
          <cell r="E106">
            <v>4724.4049523809517</v>
          </cell>
        </row>
        <row r="107">
          <cell r="B107">
            <v>10</v>
          </cell>
          <cell r="C107" t="str">
            <v>ThÐp trßn d&lt;=10mm</v>
          </cell>
          <cell r="D107" t="str">
            <v>kg</v>
          </cell>
        </row>
        <row r="108">
          <cell r="B108" t="str">
            <v>t4-6</v>
          </cell>
          <cell r="C108" t="str">
            <v>ThÐp trßn d=4-6mm</v>
          </cell>
          <cell r="D108" t="str">
            <v>kg</v>
          </cell>
        </row>
        <row r="109">
          <cell r="B109" t="str">
            <v>d4</v>
          </cell>
          <cell r="C109" t="str">
            <v>ThÐp trßn d=4mm</v>
          </cell>
          <cell r="D109" t="str">
            <v>kg</v>
          </cell>
        </row>
        <row r="110">
          <cell r="B110" t="str">
            <v>&gt;10</v>
          </cell>
          <cell r="C110" t="str">
            <v>ThÐp trßn d&gt;10mm</v>
          </cell>
          <cell r="D110" t="str">
            <v>kg</v>
          </cell>
        </row>
        <row r="111">
          <cell r="B111" t="str">
            <v>vl</v>
          </cell>
          <cell r="C111" t="str">
            <v>V÷a lãt</v>
          </cell>
          <cell r="D111" t="str">
            <v>m3</v>
          </cell>
        </row>
        <row r="112">
          <cell r="B112" t="str">
            <v>vu</v>
          </cell>
          <cell r="C112" t="str">
            <v>V÷a M</v>
          </cell>
          <cell r="D112" t="str">
            <v>m3</v>
          </cell>
        </row>
        <row r="113">
          <cell r="B113" t="str">
            <v>bbcn</v>
          </cell>
          <cell r="C113" t="str">
            <v>BiÓn b¸o tªn cÇu</v>
          </cell>
          <cell r="D113" t="str">
            <v>C¸i</v>
          </cell>
          <cell r="E113">
            <v>450000</v>
          </cell>
        </row>
        <row r="114">
          <cell r="B114" t="str">
            <v>vmm</v>
          </cell>
          <cell r="C114" t="str">
            <v xml:space="preserve">V÷a miÕt m¹ch </v>
          </cell>
          <cell r="D114" t="str">
            <v>m3</v>
          </cell>
        </row>
        <row r="115">
          <cell r="B115" t="str">
            <v>xmt</v>
          </cell>
          <cell r="C115" t="str">
            <v>Xim¨ng tr¾ng</v>
          </cell>
          <cell r="D115" t="str">
            <v>kg</v>
          </cell>
        </row>
        <row r="116">
          <cell r="B116" t="str">
            <v>Tra nh©n c«ng</v>
          </cell>
          <cell r="C116">
            <v>0</v>
          </cell>
          <cell r="D116">
            <v>0</v>
          </cell>
          <cell r="E116" t="str">
            <v>§­êng</v>
          </cell>
        </row>
        <row r="117">
          <cell r="B117">
            <v>2.5</v>
          </cell>
          <cell r="C117" t="str">
            <v>Nh©n c«ng bËc 2,5/7</v>
          </cell>
          <cell r="D117" t="str">
            <v xml:space="preserve">C«ng </v>
          </cell>
          <cell r="E117">
            <v>12517.48</v>
          </cell>
        </row>
        <row r="118">
          <cell r="B118">
            <v>2.7</v>
          </cell>
          <cell r="C118" t="str">
            <v>Nh©n c«ng bËc 2,7/7</v>
          </cell>
          <cell r="D118" t="str">
            <v xml:space="preserve">C«ng </v>
          </cell>
          <cell r="E118">
            <v>12754.74</v>
          </cell>
        </row>
        <row r="119">
          <cell r="B119">
            <v>3</v>
          </cell>
          <cell r="C119" t="str">
            <v>Nh©n c«ng bËc 3,0/7</v>
          </cell>
          <cell r="D119" t="str">
            <v xml:space="preserve">C«ng </v>
          </cell>
          <cell r="E119">
            <v>13110.65</v>
          </cell>
        </row>
        <row r="120">
          <cell r="B120">
            <v>3.2</v>
          </cell>
          <cell r="C120" t="str">
            <v>Nh©n c«ng bËc 3,2/7</v>
          </cell>
          <cell r="D120" t="str">
            <v xml:space="preserve">C«ng </v>
          </cell>
          <cell r="E120">
            <v>13389.78</v>
          </cell>
        </row>
        <row r="121">
          <cell r="B121">
            <v>3.5</v>
          </cell>
          <cell r="C121" t="str">
            <v>Nh©n c«ng bËc 3,5/7</v>
          </cell>
          <cell r="D121" t="str">
            <v xml:space="preserve">C«ng </v>
          </cell>
          <cell r="E121">
            <v>13808.49</v>
          </cell>
        </row>
        <row r="122">
          <cell r="B122">
            <v>3.7</v>
          </cell>
          <cell r="C122" t="str">
            <v>Nh©n c«ng bËc 3,7/7</v>
          </cell>
          <cell r="D122" t="str">
            <v xml:space="preserve">C«ng </v>
          </cell>
          <cell r="E122">
            <v>14087.63</v>
          </cell>
        </row>
        <row r="123">
          <cell r="B123" t="str">
            <v>n4</v>
          </cell>
          <cell r="C123" t="str">
            <v>Nh©n c«ng bËc 4,0/7</v>
          </cell>
          <cell r="D123" t="str">
            <v xml:space="preserve">C«ng </v>
          </cell>
          <cell r="E123">
            <v>14506.34</v>
          </cell>
        </row>
        <row r="124">
          <cell r="B124">
            <v>4.5</v>
          </cell>
          <cell r="C124" t="str">
            <v>Nh©n c«ng bËc 4,5/7</v>
          </cell>
          <cell r="D124" t="str">
            <v xml:space="preserve">C«ng </v>
          </cell>
          <cell r="E124">
            <v>15936.92</v>
          </cell>
        </row>
        <row r="125">
          <cell r="E125" t="str">
            <v>CÇu cèng</v>
          </cell>
        </row>
        <row r="126">
          <cell r="B126" t="str">
            <v>2,5c</v>
          </cell>
          <cell r="C126" t="str">
            <v>Nh©n c«ng bËc 2,5/7</v>
          </cell>
          <cell r="D126" t="str">
            <v xml:space="preserve">C«ng </v>
          </cell>
          <cell r="E126">
            <v>13215.32</v>
          </cell>
        </row>
        <row r="127">
          <cell r="B127" t="str">
            <v>2,7c</v>
          </cell>
          <cell r="C127" t="str">
            <v>Nh©n c«ng bËc 2,7/7</v>
          </cell>
          <cell r="D127" t="str">
            <v xml:space="preserve">C«ng </v>
          </cell>
          <cell r="E127">
            <v>13480.5</v>
          </cell>
        </row>
        <row r="128">
          <cell r="B128" t="str">
            <v>3c</v>
          </cell>
          <cell r="C128" t="str">
            <v>Nh©n c«ng bËc 3,0/7</v>
          </cell>
          <cell r="D128" t="str">
            <v xml:space="preserve">C«ng </v>
          </cell>
          <cell r="E128">
            <v>13878.28</v>
          </cell>
        </row>
        <row r="129">
          <cell r="B129" t="str">
            <v>3,2c</v>
          </cell>
          <cell r="C129" t="str">
            <v>Nh©n c«ng bËc 3,2/7</v>
          </cell>
          <cell r="D129" t="str">
            <v xml:space="preserve">C«ng </v>
          </cell>
          <cell r="E129">
            <v>14171.37</v>
          </cell>
        </row>
        <row r="130">
          <cell r="B130" t="str">
            <v>3,5c</v>
          </cell>
          <cell r="C130" t="str">
            <v>Nh©n c«ng bËc 3,5/7</v>
          </cell>
          <cell r="D130" t="str">
            <v xml:space="preserve">C«ng </v>
          </cell>
          <cell r="E130">
            <v>14611.02</v>
          </cell>
        </row>
        <row r="131">
          <cell r="B131" t="str">
            <v>3,7c</v>
          </cell>
          <cell r="C131" t="str">
            <v>Nh©n c«ng bËc 3,7/7</v>
          </cell>
          <cell r="D131" t="str">
            <v xml:space="preserve">C«ng </v>
          </cell>
          <cell r="E131">
            <v>14904.11</v>
          </cell>
        </row>
        <row r="132">
          <cell r="B132" t="str">
            <v>4c</v>
          </cell>
          <cell r="C132" t="str">
            <v>Nh©n c«ng bËc 4,0/7</v>
          </cell>
          <cell r="D132" t="str">
            <v xml:space="preserve">C«ng </v>
          </cell>
          <cell r="E132">
            <v>15343.75</v>
          </cell>
        </row>
        <row r="133">
          <cell r="B133" t="str">
            <v>4,5c</v>
          </cell>
          <cell r="C133" t="str">
            <v>Nh©n c«ng bËc 4,5/7</v>
          </cell>
          <cell r="D133" t="str">
            <v xml:space="preserve">C«ng </v>
          </cell>
          <cell r="E133">
            <v>16913.91</v>
          </cell>
        </row>
        <row r="135">
          <cell r="B135" t="str">
            <v>TRA MAÏY TC</v>
          </cell>
        </row>
        <row r="136">
          <cell r="B136" t="str">
            <v>bv</v>
          </cell>
          <cell r="C136" t="str">
            <v>B¬m v÷a XM</v>
          </cell>
          <cell r="D136" t="str">
            <v>Ca</v>
          </cell>
          <cell r="E136">
            <v>125828</v>
          </cell>
        </row>
        <row r="137">
          <cell r="B137" t="str">
            <v>mr50</v>
          </cell>
          <cell r="C137" t="str">
            <v>M¸y r¶I 50-60m3/h</v>
          </cell>
          <cell r="D137" t="str">
            <v>Ca</v>
          </cell>
          <cell r="E137">
            <v>1177680</v>
          </cell>
        </row>
        <row r="138">
          <cell r="B138" t="str">
            <v>c10t</v>
          </cell>
          <cell r="C138" t="str">
            <v>CÈu 10T</v>
          </cell>
          <cell r="D138" t="str">
            <v>Ca</v>
          </cell>
          <cell r="E138">
            <v>615511</v>
          </cell>
        </row>
        <row r="139">
          <cell r="B139" t="str">
            <v>c5t</v>
          </cell>
          <cell r="C139" t="str">
            <v>CÈu 5T</v>
          </cell>
          <cell r="D139" t="str">
            <v>Ca</v>
          </cell>
          <cell r="E139">
            <v>292034</v>
          </cell>
        </row>
        <row r="140">
          <cell r="B140" t="str">
            <v>c16t</v>
          </cell>
          <cell r="C140" t="str">
            <v>CÈu 16T</v>
          </cell>
          <cell r="D140" t="str">
            <v>Ca</v>
          </cell>
          <cell r="E140">
            <v>823425</v>
          </cell>
        </row>
        <row r="141">
          <cell r="B141" t="str">
            <v>c25T</v>
          </cell>
          <cell r="C141" t="str">
            <v>CÈu 25T</v>
          </cell>
          <cell r="D141" t="str">
            <v>Ca</v>
          </cell>
          <cell r="E141">
            <v>1148366</v>
          </cell>
        </row>
        <row r="142">
          <cell r="B142" t="str">
            <v>50t</v>
          </cell>
          <cell r="C142" t="str">
            <v>CÈu xÝch 50T</v>
          </cell>
          <cell r="D142" t="str">
            <v>Ca</v>
          </cell>
          <cell r="E142">
            <v>1639226</v>
          </cell>
        </row>
        <row r="143">
          <cell r="B143" t="str">
            <v>k250</v>
          </cell>
          <cell r="C143" t="str">
            <v>KÝch 250T</v>
          </cell>
          <cell r="D143" t="str">
            <v>Ca</v>
          </cell>
          <cell r="E143">
            <v>86813</v>
          </cell>
        </row>
        <row r="144">
          <cell r="B144" t="str">
            <v>k500</v>
          </cell>
          <cell r="C144" t="str">
            <v>KÝch 500T</v>
          </cell>
          <cell r="D144" t="str">
            <v>Ca</v>
          </cell>
          <cell r="E144">
            <v>102248</v>
          </cell>
        </row>
        <row r="145">
          <cell r="B145" t="str">
            <v>db1</v>
          </cell>
          <cell r="C145" t="str">
            <v>M¸y ®Çm bµn 1KW</v>
          </cell>
          <cell r="D145" t="str">
            <v>Ca</v>
          </cell>
          <cell r="E145">
            <v>32525</v>
          </cell>
        </row>
        <row r="146">
          <cell r="B146" t="str">
            <v>b75</v>
          </cell>
          <cell r="C146" t="str">
            <v>M¸y b¬m n­íc 75CV</v>
          </cell>
          <cell r="D146" t="str">
            <v>Ca</v>
          </cell>
          <cell r="E146">
            <v>466499</v>
          </cell>
        </row>
        <row r="147">
          <cell r="B147" t="str">
            <v>b20</v>
          </cell>
          <cell r="C147" t="str">
            <v>M¸y b¬m n­íc 20CV</v>
          </cell>
          <cell r="D147" t="str">
            <v>Ca</v>
          </cell>
          <cell r="E147">
            <v>140009</v>
          </cell>
        </row>
        <row r="148">
          <cell r="B148" t="str">
            <v>cg</v>
          </cell>
          <cell r="C148" t="str">
            <v>M¸y c¾t èng</v>
          </cell>
          <cell r="D148" t="str">
            <v>Ca</v>
          </cell>
          <cell r="E148">
            <v>46496</v>
          </cell>
        </row>
        <row r="149">
          <cell r="B149" t="str">
            <v>cth</v>
          </cell>
          <cell r="C149" t="str">
            <v>M¸y c¾t thÐp</v>
          </cell>
          <cell r="D149" t="str">
            <v>Ca</v>
          </cell>
          <cell r="E149">
            <v>164322</v>
          </cell>
        </row>
        <row r="150">
          <cell r="B150" t="str">
            <v>cong</v>
          </cell>
          <cell r="C150" t="str">
            <v>M¸y cuèn èng</v>
          </cell>
          <cell r="D150" t="str">
            <v>Ca</v>
          </cell>
          <cell r="E150">
            <v>43589</v>
          </cell>
        </row>
        <row r="151">
          <cell r="B151" t="str">
            <v>h23</v>
          </cell>
          <cell r="C151" t="str">
            <v>M¸y hµn 23KW</v>
          </cell>
          <cell r="D151" t="str">
            <v>Ca</v>
          </cell>
          <cell r="E151">
            <v>77338</v>
          </cell>
        </row>
        <row r="152">
          <cell r="B152" t="str">
            <v>m#</v>
          </cell>
          <cell r="C152" t="str">
            <v>M¸y kh¸c</v>
          </cell>
          <cell r="D152" t="str">
            <v>%</v>
          </cell>
        </row>
        <row r="153">
          <cell r="B153" t="str">
            <v>nk</v>
          </cell>
          <cell r="C153" t="str">
            <v>M¸y nÐn khÝ 10m3/h</v>
          </cell>
          <cell r="D153" t="str">
            <v>Ca</v>
          </cell>
          <cell r="E153">
            <v>28854</v>
          </cell>
        </row>
        <row r="154">
          <cell r="B154" t="str">
            <v>250l</v>
          </cell>
          <cell r="C154" t="str">
            <v>M¸y trén 250l</v>
          </cell>
          <cell r="D154" t="str">
            <v>Ca</v>
          </cell>
          <cell r="E154">
            <v>96272</v>
          </cell>
        </row>
        <row r="155">
          <cell r="B155" t="str">
            <v>80l</v>
          </cell>
          <cell r="C155" t="str">
            <v>M¸y trén v÷a 80l</v>
          </cell>
          <cell r="D155" t="str">
            <v>Ca</v>
          </cell>
          <cell r="E155">
            <v>45294</v>
          </cell>
        </row>
        <row r="156">
          <cell r="B156" t="str">
            <v>vt</v>
          </cell>
          <cell r="C156" t="str">
            <v>M¸y vËn th¨ng 0,8T</v>
          </cell>
          <cell r="D156" t="str">
            <v>Ca</v>
          </cell>
          <cell r="E156">
            <v>54495</v>
          </cell>
        </row>
        <row r="157">
          <cell r="B157" t="str">
            <v>pl3</v>
          </cell>
          <cell r="C157" t="str">
            <v>Pal¨ng xÝch 3T</v>
          </cell>
          <cell r="D157" t="str">
            <v>Ca</v>
          </cell>
          <cell r="E157">
            <v>90447</v>
          </cell>
        </row>
        <row r="158">
          <cell r="B158" t="str">
            <v>200t</v>
          </cell>
          <cell r="C158" t="str">
            <v>Sµ lan 200T</v>
          </cell>
          <cell r="D158" t="str">
            <v>Ca</v>
          </cell>
          <cell r="E158">
            <v>325023</v>
          </cell>
        </row>
        <row r="159">
          <cell r="B159" t="str">
            <v>400t</v>
          </cell>
          <cell r="C159" t="str">
            <v>Sµ lan 400T</v>
          </cell>
          <cell r="D159" t="str">
            <v>Ca</v>
          </cell>
          <cell r="E159">
            <v>670875</v>
          </cell>
        </row>
        <row r="160">
          <cell r="B160" t="str">
            <v>toi5</v>
          </cell>
          <cell r="C160" t="str">
            <v>Têi ®iÖn 5T</v>
          </cell>
          <cell r="D160" t="str">
            <v>Ca</v>
          </cell>
          <cell r="E160">
            <v>70440</v>
          </cell>
        </row>
        <row r="161">
          <cell r="B161" t="str">
            <v>150cv</v>
          </cell>
          <cell r="C161" t="str">
            <v>Tµu kÐo 150cv</v>
          </cell>
          <cell r="D161" t="str">
            <v>Ca</v>
          </cell>
          <cell r="E161">
            <v>775474</v>
          </cell>
        </row>
        <row r="162">
          <cell r="B162" t="str">
            <v>ld</v>
          </cell>
          <cell r="C162" t="str">
            <v>Xe lao dÇm</v>
          </cell>
          <cell r="D162" t="str">
            <v>Ca</v>
          </cell>
          <cell r="E162">
            <v>2382049</v>
          </cell>
        </row>
        <row r="163">
          <cell r="B163" t="str">
            <v>mu110</v>
          </cell>
          <cell r="C163" t="str">
            <v>M¸y ñi 110cv</v>
          </cell>
          <cell r="D163" t="str">
            <v>Ca</v>
          </cell>
          <cell r="E163">
            <v>669348</v>
          </cell>
        </row>
        <row r="164">
          <cell r="B164" t="str">
            <v>ms110</v>
          </cell>
          <cell r="C164" t="str">
            <v>M¸y san 110cv</v>
          </cell>
          <cell r="D164" t="str">
            <v>Ca</v>
          </cell>
          <cell r="E164">
            <v>584271</v>
          </cell>
        </row>
        <row r="165">
          <cell r="B165" t="str">
            <v>dbl25</v>
          </cell>
          <cell r="C165" t="str">
            <v>§Çm b¸nh lèp 25T</v>
          </cell>
          <cell r="D165" t="str">
            <v>Ca</v>
          </cell>
          <cell r="E165">
            <v>505651</v>
          </cell>
        </row>
        <row r="166">
          <cell r="B166" t="str">
            <v>ottn5</v>
          </cell>
          <cell r="C166" t="str">
            <v>¤t« t­íi n­íc 5m3</v>
          </cell>
          <cell r="D166" t="str">
            <v>Ca</v>
          </cell>
          <cell r="E166">
            <v>343052</v>
          </cell>
        </row>
        <row r="167">
          <cell r="B167" t="str">
            <v>md25</v>
          </cell>
          <cell r="C167" t="str">
            <v>M¸y ®Çm 25T</v>
          </cell>
          <cell r="D167" t="str">
            <v>Ca</v>
          </cell>
          <cell r="E167">
            <v>505651</v>
          </cell>
        </row>
        <row r="168">
          <cell r="B168" t="str">
            <v>md9</v>
          </cell>
          <cell r="C168" t="str">
            <v>M¸y ®Çm 9T</v>
          </cell>
          <cell r="D168" t="str">
            <v>Ca</v>
          </cell>
          <cell r="E168">
            <v>443844</v>
          </cell>
        </row>
        <row r="169">
          <cell r="B169" t="str">
            <v>mr</v>
          </cell>
          <cell r="C169" t="str">
            <v>M¸y r¶i 20T/h</v>
          </cell>
          <cell r="D169" t="str">
            <v>Ca</v>
          </cell>
          <cell r="E169">
            <v>643252</v>
          </cell>
        </row>
        <row r="170">
          <cell r="B170" t="str">
            <v>l10</v>
          </cell>
          <cell r="C170" t="str">
            <v>Lu 10T</v>
          </cell>
          <cell r="D170" t="str">
            <v>Ca</v>
          </cell>
          <cell r="E170">
            <v>288922</v>
          </cell>
        </row>
        <row r="171">
          <cell r="B171" t="str">
            <v>l8.5</v>
          </cell>
          <cell r="C171" t="str">
            <v>M¸y lu 8.5T</v>
          </cell>
          <cell r="D171" t="str">
            <v>Ca</v>
          </cell>
          <cell r="E171">
            <v>252823</v>
          </cell>
        </row>
        <row r="172">
          <cell r="B172" t="str">
            <v>lbl16</v>
          </cell>
          <cell r="C172" t="str">
            <v>Lu b¸nh lèp 16T</v>
          </cell>
          <cell r="D172" t="str">
            <v>Ca</v>
          </cell>
          <cell r="E172">
            <v>432053</v>
          </cell>
        </row>
        <row r="173">
          <cell r="B173" t="str">
            <v>tt20-25</v>
          </cell>
          <cell r="C173" t="str">
            <v>Tr¹m trén 20-25T/h</v>
          </cell>
          <cell r="D173" t="str">
            <v>Ca</v>
          </cell>
          <cell r="E173">
            <v>5156262</v>
          </cell>
        </row>
        <row r="174">
          <cell r="B174" t="str">
            <v>mx0.6</v>
          </cell>
          <cell r="C174" t="str">
            <v>M¸y xóc 0,6m3</v>
          </cell>
          <cell r="D174" t="str">
            <v>Ca</v>
          </cell>
          <cell r="E174">
            <v>469958</v>
          </cell>
        </row>
        <row r="175">
          <cell r="B175" t="str">
            <v>mx1,25</v>
          </cell>
          <cell r="C175" t="str">
            <v>M¸y xóc 1,25m3</v>
          </cell>
          <cell r="D175" t="str">
            <v>Ca</v>
          </cell>
          <cell r="E175">
            <v>713258</v>
          </cell>
        </row>
        <row r="176">
          <cell r="B176" t="str">
            <v>lr25</v>
          </cell>
          <cell r="C176" t="str">
            <v>Lu rung 25T</v>
          </cell>
          <cell r="D176" t="str">
            <v>Ca</v>
          </cell>
          <cell r="E176">
            <v>928648</v>
          </cell>
        </row>
        <row r="177">
          <cell r="B177" t="str">
            <v>ottn7t</v>
          </cell>
          <cell r="C177" t="str">
            <v>¤t« t­íi nhùa 7T</v>
          </cell>
          <cell r="D177" t="str">
            <v>Ca</v>
          </cell>
          <cell r="E177">
            <v>745096</v>
          </cell>
        </row>
        <row r="178">
          <cell r="B178" t="str">
            <v>ot7t</v>
          </cell>
          <cell r="C178" t="str">
            <v>¤t« tù ®æ 7T</v>
          </cell>
          <cell r="D178" t="str">
            <v>Ca</v>
          </cell>
          <cell r="E178">
            <v>444551</v>
          </cell>
        </row>
        <row r="179">
          <cell r="B179" t="str">
            <v>ot10t</v>
          </cell>
          <cell r="C179" t="str">
            <v>¤t« tù ®æ 10T</v>
          </cell>
          <cell r="D179" t="str">
            <v>Ca</v>
          </cell>
          <cell r="E179">
            <v>525740</v>
          </cell>
        </row>
        <row r="180">
          <cell r="B180" t="str">
            <v>dd</v>
          </cell>
          <cell r="C180" t="str">
            <v>M¸y ®Çm dïi 1,5KW</v>
          </cell>
          <cell r="D180" t="str">
            <v>Ca</v>
          </cell>
          <cell r="E180">
            <v>37456</v>
          </cell>
        </row>
        <row r="181">
          <cell r="B181" t="str">
            <v>cu</v>
          </cell>
          <cell r="C181" t="str">
            <v>M¸y c¾t uèn cèt thÐp</v>
          </cell>
          <cell r="D181" t="str">
            <v>Ca</v>
          </cell>
          <cell r="E181">
            <v>39789</v>
          </cell>
        </row>
        <row r="182">
          <cell r="B182" t="str">
            <v>md&lt;=1,25</v>
          </cell>
          <cell r="C182" t="str">
            <v>M¸y ®µo &lt;=1,25m3</v>
          </cell>
          <cell r="D182" t="str">
            <v>Ca</v>
          </cell>
          <cell r="E182">
            <v>1238930</v>
          </cell>
        </row>
        <row r="183">
          <cell r="B183" t="str">
            <v>md&lt;=0.8</v>
          </cell>
          <cell r="C183" t="str">
            <v>M¸y ®µo &lt;=0,8m3</v>
          </cell>
          <cell r="D183" t="str">
            <v>Ca</v>
          </cell>
          <cell r="E183">
            <v>705849</v>
          </cell>
        </row>
        <row r="184">
          <cell r="B184" t="str">
            <v>nk17</v>
          </cell>
          <cell r="C184" t="str">
            <v>M¸y nÐn khÝ 17m3/h</v>
          </cell>
          <cell r="D184" t="str">
            <v>Ca</v>
          </cell>
          <cell r="E184">
            <v>36644</v>
          </cell>
        </row>
        <row r="185">
          <cell r="B185" t="str">
            <v>mu140</v>
          </cell>
          <cell r="C185" t="str">
            <v>M¸y ñi 140cv</v>
          </cell>
          <cell r="D185" t="str">
            <v>Ca</v>
          </cell>
          <cell r="E185">
            <v>865868</v>
          </cell>
        </row>
        <row r="186">
          <cell r="B186" t="str">
            <v>tt50-60</v>
          </cell>
          <cell r="C186" t="str">
            <v>Tr¹m trén 50-60T/h</v>
          </cell>
          <cell r="D186" t="str">
            <v>Ca</v>
          </cell>
          <cell r="E186">
            <v>8261175</v>
          </cell>
        </row>
        <row r="187">
          <cell r="B187" t="str">
            <v>mkxd</v>
          </cell>
          <cell r="C187" t="str">
            <v>M¸y khoan xoay ®Ëp F 65mm</v>
          </cell>
          <cell r="D187" t="str">
            <v>Ca</v>
          </cell>
          <cell r="E187">
            <v>230707</v>
          </cell>
        </row>
        <row r="188">
          <cell r="B188" t="str">
            <v>mk</v>
          </cell>
          <cell r="C188" t="str">
            <v>M¸y khoan cÇm tay F =42mm</v>
          </cell>
          <cell r="D188" t="str">
            <v>Ca</v>
          </cell>
          <cell r="E188">
            <v>35357</v>
          </cell>
        </row>
        <row r="189">
          <cell r="B189" t="str">
            <v>xdk+m</v>
          </cell>
          <cell r="C189" t="str">
            <v>Xe ®Çu kÐo vµ moãc</v>
          </cell>
          <cell r="D189" t="str">
            <v>Ca</v>
          </cell>
          <cell r="E189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Congty"/>
      <sheetName val="VPPN"/>
      <sheetName val="XN74"/>
      <sheetName val="XN54"/>
      <sheetName val="XN33"/>
      <sheetName val="NK96"/>
      <sheetName val="XL4Test5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thkl"/>
      <sheetName val="KM247"/>
      <sheetName val="km248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DI_ESTI"/>
      <sheetName val="chi tiet z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?? MTL"/>
      <sheetName val="?? DI"/>
      <sheetName val="THANG 09"/>
      <sheetName val="THANG 10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__ MTL"/>
      <sheetName val="__ DI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TXLC@INH"/>
      <sheetName val="caodothietke"/>
      <sheetName val="Macro1"/>
      <sheetName val="Macro2"/>
      <sheetName val="Macro3"/>
      <sheetName val="Nhap"/>
      <sheetName val="Thang 8"/>
      <sheetName val="DTCT"/>
      <sheetName val="PTVT"/>
      <sheetName val="THDT"/>
      <sheetName val="THVT"/>
      <sheetName val="THGT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Duong con' vu hcm (8)"/>
      <sheetName val="TRUC TIEP"/>
      <sheetName val="GIAN TIEP"/>
      <sheetName val="HOP DONG"/>
      <sheetName val="CON LINH"/>
      <sheetName val="Qheet3"/>
      <sheetName val="ESTI_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"/>
      <sheetName val="[RPT.x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Bang 聧ia ca may"/>
      <sheetName val=" quy I-2005"/>
      <sheetName val="Quy 2- 2005 "/>
      <sheetName val="Quy III- 2005 "/>
      <sheetName val="Quy 4- 2005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Don gia"/>
      <sheetName val="km346+00-km346_x000b_240 (2)"/>
      <sheetName val="km342+297._x0015_8-km342+376.41"/>
      <sheetName val="km341+1077 -km34_x0011_+1177.61"/>
      <sheetName val="IBASE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RPT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km337+533î60-km3ó4 (2)"/>
      <sheetName val="[RPT.xlsၝCmay"/>
      <sheetName val="Mau so 04 TFDN"/>
      <sheetName val="Duïng cong vu hcm (13;) (2)"/>
      <sheetName val="gvl"/>
      <sheetName val="Duong cong vu hcm (8;) (:)"/>
      <sheetName val="Duofg cong vu hcm (7;) (2)"/>
      <sheetName val="N_x0008_AN CONG"/>
      <sheetName val="K251 _x0001_C"/>
      <sheetName val="刃割 MTL"/>
      <sheetName val="Ë261"/>
      <sheetName val="K261_x0000_Base"/>
      <sheetName val="K2_x0016_1 AC"/>
      <sheetName val="CON(LINH"/>
      <sheetName val="tienluong"/>
      <sheetName val="Duong cong vu hcm (¶)"/>
      <sheetName val="MTL$-INTER"/>
      <sheetName val="KRTK"/>
      <sheetName val="CHEKe VLCHINH"/>
      <sheetName val="Bang ?ia ca may"/>
      <sheetName val="[RPT.xls?Cmay"/>
      <sheetName val="gia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38+00-km33Oé100(2)"/>
      <sheetName val="km345+400-km345ÿÿ00 (6)"/>
      <sheetName val="切割 II"/>
      <sheetName val="_x0010_p_x0000_Ё"/>
      <sheetName val="K259†Base "/>
      <sheetName val="cot_xa"/>
      <sheetName val="Quet rac"/>
      <sheetName val="DG1kSAT"/>
      <sheetName val="Duong co_x0000_g vu hcm (4)"/>
      <sheetName val="km337+136-km337ý350"/>
      <sheetName val="WUA"/>
      <sheetName val="Thuc thanh"/>
      <sheetName val="m361 Base"/>
      <sheetName val="_x0010_p?Ё"/>
      <sheetName val="Macro2_x0000__x0000__x0000__x0000__x0000__x0000__x0000__x0000__x0000__x0000__x0000__x0000_뻰Ŏ_x0000__x0004__x0000__x0000__x0000__x0000__x0000__x0000_뱤ŏ_x0000_"/>
      <sheetName val="Giao"/>
      <sheetName val="CHIET TINH"/>
      <sheetName val="Bang Gia VL"/>
      <sheetName val="Tong Hop KP"/>
      <sheetName val=" DON GIA"/>
      <sheetName val="CHIET TINH THEO KH.SAT"/>
      <sheetName val="TH9"/>
      <sheetName val="TH12"/>
      <sheetName val="TRUC TI԰_x0000_"/>
      <sheetName val="?"/>
      <sheetName val="K_x0000_5_x0001_ @9_x0008_"/>
      <sheetName val="km342+520-km342+690 (2_x0009_"/>
      <sheetName val="959 K98"/>
      <sheetName val="_RPT.xlsၝCmay"/>
      <sheetName val="XL²_x0000__x0000_t5"/>
      <sheetName val="K219 Subbase"/>
      <sheetName val="Duong cojg vu hcm (13;) (2)"/>
      <sheetName val="Con'ty"/>
      <sheetName val="切割 MၔL"/>
      <sheetName val="?? II"/>
      <sheetName val="_x0010_p_x0000_?"/>
      <sheetName val="K259Base "/>
      <sheetName val="May no"/>
      <sheetName val="Sua chua "/>
      <sheetName val="BC luan chuyen"/>
      <sheetName val="䈇割 DI"/>
      <sheetName val="T_x0008_OP-KL"/>
      <sheetName val="DG%KSAT"/>
      <sheetName val="T1"/>
      <sheetName val="T2"/>
      <sheetName val="T3"/>
      <sheetName val="T4"/>
      <sheetName val="km338+00-km338+100,2)"/>
      <sheetName val="km342+520-km342+690 (2 "/>
      <sheetName val="Thang_x0000__x0000_"/>
      <sheetName val="Ho=Ðdong giao khoan"/>
      <sheetName val="TSO_CHUNG"/>
      <sheetName val="K2_x0015_1 AC"/>
      <sheetName val="thang6"/>
      <sheetName val="Sheet4"/>
      <sheetName val="Sheet5"/>
      <sheetName val="Sheet6"/>
      <sheetName val="soktmay"/>
      <sheetName val="k-337+533.60-km338 (2)"/>
      <sheetName val="km341+275-km341)350"/>
      <sheetName val="Bang ke T.toan`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_RPT.x"/>
      <sheetName val="K261?Base"/>
      <sheetName val="XL²??t5"/>
      <sheetName val="Gía"/>
      <sheetName val="LME"/>
      <sheetName val="chitiet"/>
      <sheetName val="tohop"/>
      <sheetName val="Phu luc XL2"/>
      <sheetName val="NN Tang Giam"/>
      <sheetName val="Phu luc XL1"/>
      <sheetName val="dieuchinh"/>
      <sheetName val="TDTKP"/>
      <sheetName val="DK-KH"/>
      <sheetName val="DG3285"/>
      <sheetName val="_RPT.xls?Cmay"/>
      <sheetName val="?? M?L"/>
      <sheetName val="_x0010_p??"/>
      <sheetName val="tra-vat-lieu"/>
      <sheetName val="_x0010_p"/>
      <sheetName val="ptdg "/>
      <sheetName val="ptke"/>
      <sheetName val="Duong cong vu hcm (8;) (_)"/>
      <sheetName val="Bang _ia ca may"/>
      <sheetName val="_RPT.xls_Cmay"/>
      <sheetName val="Duong co"/>
      <sheetName val="_x0010_p_Ё"/>
      <sheetName val="_"/>
      <sheetName val="K"/>
      <sheetName val="XL²"/>
      <sheetName val="__ II"/>
      <sheetName val="Duong cong vu"/>
      <sheetName val="Duong cong vu hcm("/>
      <sheetName val="K261_Base"/>
    </sheetNames>
    <sheetDataSet>
      <sheetData sheetId="0" refreshError="1"/>
      <sheetData sheetId="1" refreshError="1"/>
      <sheetData sheetId="2"/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J17">
            <v>0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J174">
            <v>0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L195">
            <v>2</v>
          </cell>
          <cell r="M195">
            <v>0</v>
          </cell>
          <cell r="N195">
            <v>4.1166770151461775E-312</v>
          </cell>
          <cell r="O195" t="str">
            <v>40S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A257"/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 refreshError="1"/>
      <sheetData sheetId="527" refreshError="1"/>
      <sheetData sheetId="528" refreshError="1"/>
      <sheetData sheetId="529"/>
      <sheetData sheetId="530"/>
      <sheetData sheetId="531"/>
      <sheetData sheetId="532" refreshError="1"/>
      <sheetData sheetId="533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 refreshError="1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 refreshError="1"/>
      <sheetData sheetId="571"/>
      <sheetData sheetId="572" refreshError="1"/>
      <sheetData sheetId="573" refreshError="1"/>
      <sheetData sheetId="574"/>
      <sheetData sheetId="575"/>
      <sheetData sheetId="576"/>
      <sheetData sheetId="577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00000000"/>
      <sheetName val="10000000"/>
      <sheetName val="Sheet2"/>
      <sheetName val="Sheet1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G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THCP"/>
      <sheetName val="BQT"/>
      <sheetName val="RG"/>
      <sheetName val="Sheet3"/>
      <sheetName val="BCVT"/>
      <sheetName val="BKHD"/>
      <sheetName val="tienluong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NEW-PANEL"/>
      <sheetName val="C_ngty"/>
      <sheetName val=""/>
      <sheetName val="VC"/>
      <sheetName val="chitiet"/>
      <sheetName val="DG chi tiet"/>
      <sheetName val="TT"/>
      <sheetName val="DI-ESTI"/>
      <sheetName val="Hoang Van Chuong "/>
      <sheetName val="X"/>
      <sheetName val="Phung Thi HIen 18(2_x0009_"/>
      <sheetName val="Le Tri An 2_x0011_(2)"/>
      <sheetName val="H_ang Van Chuong 22(2)"/>
      <sheetName val="Le"/>
      <sheetName val="Truot_nen"/>
      <sheetName val="DD 10KV"/>
      <sheetName val="Phung Thi HIen 18(2 "/>
      <sheetName val="Nguyen Duy Lien ႀ￸(2)"/>
      <sheetName val="Nguyen Duy Lien __(2)"/>
      <sheetName val="XJ74"/>
      <sheetName val="NR2Ƞ565 PQ DQ"/>
      <sheetName val="Le Tat Ve M.M (1ÿÿ"/>
      <sheetName val="Le ThÿÿNhan M.M (12)"/>
      <sheetName val="sat"/>
      <sheetName val="ptvt"/>
      <sheetName val="Le Huu Thuy 2_x0019_(2)"/>
      <sheetName val="ଶᐭ8"/>
      <sheetName val="ESTI."/>
      <sheetName val="IBASE"/>
      <sheetName val="DI_ESTI"/>
      <sheetName val="klnd"/>
      <sheetName val="DTmd"/>
      <sheetName val="thnl"/>
      <sheetName val="htxl"/>
      <sheetName val="bvl"/>
      <sheetName val="kpct"/>
      <sheetName val="THKP"/>
      <sheetName val="Le Thi Ly 23(2_x0009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ra_bang"/>
      <sheetName val="T11,12-2001"/>
      <sheetName val="General"/>
      <sheetName val="LIST"/>
      <sheetName val="Girder"/>
      <sheetName val="tra-vat-lieu"/>
      <sheetName val="Le_Huu Hoa 25(2)"/>
      <sheetName val="Hoang Van Chuong _2(2)"/>
      <sheetName val="X_4Test5"/>
      <sheetName val="SPL4"/>
      <sheetName val="__8"/>
      <sheetName val="PTDG"/>
      <sheetName val="Le Thi Nha"/>
      <sheetName val="_x0002_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13)8"/>
      <sheetName val="ma_pt"/>
      <sheetName val="NR2_565 PQ DQ"/>
      <sheetName val="SOKT-Q3CT"/>
      <sheetName val="LDC"/>
      <sheetName val="LDB"/>
      <sheetName val="LDA"/>
      <sheetName val="LD"/>
      <sheetName val="Le Heu Hoa 25(2_x0009_"/>
      <sheetName val="Hoang Thi Binh 08(2)"/>
      <sheetName val="Sbq18"/>
      <sheetName val="Pham Thi Thuong  M.M (7i"/>
      <sheetName val="Le Thi Ly 23(2 "/>
      <sheetName val="MïJule2"/>
      <sheetName val="_x0011_3-8"/>
      <sheetName val="_x0004_OAM0654CAS"/>
      <sheetName val="KEM NGHIEN GIA CONG"/>
      <sheetName val="Le Thi Nha__f__x0001___"/>
      <sheetName val="_x0002__"/>
      <sheetName val="VL10KV"/>
      <sheetName val="TBA 250"/>
      <sheetName val="VL 0_4KV"/>
      <sheetName val="VLCong to"/>
      <sheetName val="DMTK"/>
      <sheetName val="Sheet26"/>
      <sheetName val="nhap theo ngay vao"/>
      <sheetName val="tra_vat_lieu"/>
      <sheetName val="Le Thi"/>
      <sheetName val="Parem"/>
      <sheetName val="Book 1 Summary"/>
      <sheetName val="SumSBU"/>
      <sheetName val="Chi Tiet"/>
      <sheetName val="Le Thi Nha_f__x0001__"/>
      <sheetName val="Le_Huu Hanh 16(1)"/>
      <sheetName val="Le Thi_Nhan M.M (12)"/>
      <sheetName val="Le Heu Hoa 25(2 "/>
      <sheetName val="Pham ThiðThuong  M.M (7)"/>
      <sheetName val="Le Tat Ve M.M (19)"/>
      <sheetName val="PR THIEU(2)"/>
      <sheetName val="DTCT"/>
      <sheetName val="MTO REV.2(ARMOR)"/>
      <sheetName val="FD"/>
      <sheetName val="GI"/>
      <sheetName val="EE (3)"/>
      <sheetName val="PAVEMENT"/>
      <sheetName val="TRAFFIC"/>
      <sheetName val="Dinh nghia"/>
      <sheetName val="Module#"/>
      <sheetName val="N61"/>
      <sheetName val="400-015.37"/>
      <sheetName val="Pham T(i Thuong  M.M (7)"/>
      <sheetName val="so chi tiet"/>
      <sheetName val="ctTBA"/>
      <sheetName val="C/ngty"/>
      <sheetName val="Hoang Van Chuong _x0000_2(2)"/>
      <sheetName val="X_x0000_4Test5"/>
      <sheetName val="H/ang Van Chuong 22(2)"/>
      <sheetName val="Le_x0000_Huu Hoa 25(2)"/>
      <sheetName val="Nguyen Duy Lien ??(2)"/>
      <sheetName val="Le?Huu Hoa 25(2)"/>
      <sheetName val="Hoang Van Chuong ?2(2)"/>
      <sheetName val="X?4Test5"/>
      <sheetName val="??8"/>
      <sheetName val="Le Thi Nha_x0000__x0000_f_x0000__x0001__x0000__x0000_"/>
      <sheetName val="NR2?565 PQ DQ"/>
      <sheetName val="Le Thi Nha??f?_x0001_??"/>
      <sheetName val="_x0002_?"/>
      <sheetName val="Le_x0000_Huu Hanh 16(1)"/>
      <sheetName val="Le Thi_x0000_Nhan M.M (12)"/>
      <sheetName val="Le Thi Nha?f?_x0001_?"/>
      <sheetName val="Le?Huu Hanh 16(1)"/>
      <sheetName val="Le Thi?Nhan M.M (12)"/>
      <sheetName val="28-8_x0000__x0000__x0000__x0000__x0000__x0000__x0000__x0000__x0000__x0000__x0000__x0000_㢈ȣ_x0000__x0004__x0000__x0000__x0000__x0000__x0000__x0000_䴀ȣ_x0000__x0000__x0000_"/>
      <sheetName val="MTO REV.0"/>
      <sheetName val="Le2_x0000__x0000_ Hoa 25(2)"/>
      <sheetName val="DANGBAN"/>
      <sheetName val="hgld5"/>
      <sheetName val="ptdg "/>
      <sheetName val="ptke"/>
      <sheetName val="17-9_x0000_Ǝ鞜_x000c_饼Ǝ⳪_x000c_"/>
      <sheetName val="Le Hue Hanh 16(2)"/>
      <sheetName val="?_x0000__x0000_6_x0000__x0000__x0000__x0000__x0000__x0000__x0000__x0000__x0000__x0000__x0000__x0000__x0000__x0000__x0000__x0013_[SOKT-Q3CT."/>
      <sheetName val="Xuly_DTHU"/>
      <sheetName val="NKC"/>
      <sheetName val="Loading"/>
      <sheetName val="Solieu"/>
      <sheetName val="Pham Thi(Thuong  M.M (7)"/>
      <sheetName val="DULIEU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NHATKY"/>
      <sheetName val="Main"/>
      <sheetName val="NHATKYC"/>
      <sheetName val="t-h HA THE"/>
      <sheetName val="[SOKT-Q3CT.xls][SOKT-Q3CT.xls]C"/>
      <sheetName val="[SOKT-Q3CT.xls]C/ngty"/>
      <sheetName val="phu_x0000_cap nam"/>
      <sheetName val="Le2"/>
      <sheetName val="Tables"/>
      <sheetName val="ma-pt"/>
      <sheetName val="KKKKKKKK"/>
      <sheetName val="BDMTK"/>
      <sheetName val="SOKTMAY"/>
      <sheetName val="SUMMARY-BILL4"/>
      <sheetName val="Le _x0014_hi Nhan M.M (12)"/>
      <sheetName val="Le2?? Hoa 25(2)"/>
      <sheetName val="#REF!"/>
      <sheetName val="pp1p"/>
      <sheetName val="pp3p "/>
      <sheetName val="pp3p_NC"/>
      <sheetName val="ppht"/>
      <sheetName val="_"/>
      <sheetName val="phu?cap nam"/>
      <sheetName val="28-8????????????㢈ȣ?_x0004_??????䴀ȣ???"/>
      <sheetName val="17-9?Ǝ鞜_x000c_饼Ǝ⳪_x000c_"/>
      <sheetName val="Hoang Van Chuong _x005f_x0000_2(2)"/>
      <sheetName val="X_x005f_x0000_4Test5"/>
      <sheetName val="Le Tri An 2_x005f_x0011_(2)"/>
      <sheetName val="Le_x005f_x0000_Huu Hoa 25(2)"/>
      <sheetName val="Le Huu Thuy 2_x005f_x0019_(2)"/>
      <sheetName val="Le Thi Nha_x005f_x0000__x005f_x0000_f_x0000"/>
      <sheetName val="_x005f_x0002__x005f_x0000_"/>
      <sheetName val="_x005f_x0011_3-8"/>
      <sheetName val="Le Thi Nha??f?_x005f_x0001_??"/>
      <sheetName val="_x005f_x0002_?"/>
      <sheetName val="_x005f_x0004_OAM0654CAS"/>
      <sheetName val="Le Thi Nha__f__x005f_x0001___"/>
      <sheetName val="_x005f_x0002__"/>
      <sheetName val="Le_x005f_x0000_Huu Hanh 16(1)"/>
      <sheetName val="Le Thi_x005f_x0000_Nhan M.M (12)"/>
      <sheetName val="Look_up_table"/>
      <sheetName val="Le2__ Hoa 25(2)"/>
      <sheetName val="tygia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phu"/>
      <sheetName val="DG_chi_tiet1"/>
      <sheetName val="12KV"/>
      <sheetName val="Modulm3"/>
      <sheetName val="Doan Van ?hin 13(1)"/>
      <sheetName val="NR2?565_PQ_DQ"/>
      <sheetName val="17-9_x0000_??_x000c_???_x000c_"/>
      <sheetName val="28-8____________㢈ȣ__x0004_______䴀ȣ___"/>
      <sheetName val="_x0002__x0000_"/>
      <sheetName val="3-_x0019_"/>
      <sheetName val="_x0012_2-8"/>
      <sheetName val="_x0011_4-8"/>
      <sheetName val="1_x0013_-8"/>
      <sheetName val="0_x0013_-8"/>
      <sheetName val="10_x0010_00000"/>
      <sheetName val="28-8_x0000__x0000__x0000__x0000__x0000__x0000__x0000__x0000__x0000__x0000__x0000__x0000_??_x0000__x0004__x0000__x0000__x0000__x0000__x0000__x0000_??_x0000__x0000__x0000_"/>
      <sheetName val="28-8???????????????_x0004_???????????"/>
      <sheetName val="17-9???_x000c_???_x000c_"/>
      <sheetName val="Mau mo)"/>
      <sheetName val="th-z"/>
      <sheetName val="Le Thi Nha_x0000__x0000_f_x0000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 refreshError="1"/>
      <sheetData sheetId="307" refreshError="1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 refreshError="1"/>
      <sheetData sheetId="346" refreshError="1"/>
      <sheetData sheetId="347"/>
      <sheetData sheetId="348" refreshError="1"/>
      <sheetData sheetId="349" refreshError="1"/>
      <sheetData sheetId="350"/>
      <sheetData sheetId="351"/>
      <sheetData sheetId="352" refreshError="1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/>
      <sheetData sheetId="371" refreshError="1"/>
      <sheetData sheetId="372" refreshError="1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DZ22"/>
      <sheetName val="DZ22"/>
      <sheetName val="BTTBA"/>
      <sheetName val="HTCS"/>
      <sheetName val="KT"/>
      <sheetName val="vc"/>
      <sheetName val="THctiet"/>
      <sheetName val="TH (2)"/>
      <sheetName val="bia"/>
      <sheetName val="XL4Poppy"/>
      <sheetName val="KH-Q1,Q2,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KluongKm2,4"/>
      <sheetName val="B.cao"/>
      <sheetName val="T.tiet"/>
      <sheetName val="T.N"/>
      <sheetName val="00000000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N79"/>
      <sheetName val="CTMT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boHoan"/>
      <sheetName val="QL1A-QL1Q moi"/>
      <sheetName val="C.     Lang"/>
      <sheetName val="DG CAࡕ"/>
      <sheetName val="SL)NC-MB"/>
      <sheetName val="TK331D"/>
      <sheetName val="334 d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KluongKm2_x000c_4"/>
      <sheetName val="DG 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.   ( Lang"/>
      <sheetName val="HK1"/>
      <sheetName val="HK2"/>
      <sheetName val="CANAM"/>
      <sheetName val="KH-Q1,Q2,01"/>
      <sheetName val="Tai khoan"/>
      <sheetName val="Tojg KLBS"/>
      <sheetName val="ɂIEN DONG"/>
      <sheetName val="KK bo sung"/>
      <sheetName val="P_x000c_V"/>
      <sheetName val="DG CA?"/>
      <sheetName val="TTDZ22"/>
      <sheetName val="giathanh1"/>
      <sheetName val="MTO REV.0"/>
      <sheetName val="Maumo)"/>
      <sheetName val="NCong-Day-Su"/>
      <sheetName val="Tonchop"/>
      <sheetName val="XL@Test5"/>
      <sheetName val="NC"/>
      <sheetName val="?IEN DONG"/>
      <sheetName val="dmuc"/>
      <sheetName val="¶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BGThau_x0008__x0000__x0000_0000000_x0001__x0006__x0000__x0000_Sheet1_x0008__x0000__x0000_To"/>
      <sheetName val="S`eet12"/>
      <sheetName val="XHXPXXX1"/>
      <sheetName val="0000000!"/>
      <sheetName val="To tri.h"/>
      <sheetName val="cnHoan"/>
      <sheetName val="V_x0010_PN"/>
      <sheetName val="IBASE"/>
      <sheetName val="˜Ünh m÷c"/>
      <sheetName val="PTVL"/>
      <sheetName val="Quy_x0000_2-2002"/>
      <sheetName val="Ünh m÷c"/>
      <sheetName val="Quy"/>
      <sheetName val="S29_x0007__x0000__x0000_S"/>
      <sheetName val="tuong"/>
      <sheetName val="Bu gi`"/>
      <sheetName val="NHAN_x0000_CONG"/>
      <sheetName val="Girder"/>
      <sheetName val="Tendon"/>
      <sheetName val="NEW-PANEL"/>
      <sheetName val="XL4Te3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Quy $-02"/>
      <sheetName val="Na2_x0000__x0000_01"/>
      <sheetName val="DO AM DT"/>
      <sheetName val="S29_x0007_"/>
      <sheetName val="TDT"/>
      <sheetName val="Bang TK goc"/>
      <sheetName val="DGchitiet "/>
      <sheetName val="Q3-01-duyet"/>
      <sheetName val="Sheetr"/>
      <sheetName val="Km225_838-228_100"/>
      <sheetName val="DG CA_"/>
      <sheetName val="_IEN DONG"/>
      <sheetName val="XL4@oppy"/>
      <sheetName val="Km&quot;33s,"/>
      <sheetName val="Km227O838-228_100"/>
      <sheetName val="Dang TSCD 98-02"/>
      <sheetName val="dtkhovd"/>
      <sheetName val="CDMT"/>
      <sheetName val="Sêeet9"/>
      <sheetName val="DT1????????"/>
      <sheetName val="Quy?2-2002"/>
      <sheetName val="DT1?"/>
      <sheetName val="S29_x0007_??S"/>
      <sheetName val="S29_x0007_?S"/>
      <sheetName val="CĮ     Lang"/>
      <sheetName val="çha tri SX"/>
      <sheetName val="So Conç!îfhiep"/>
      <sheetName val="XLÿÿest5"/>
      <sheetName val="data"/>
      <sheetName val="phi"/>
      <sheetName val="PPVT"/>
      <sheetName val="CHIET TINH TBA"/>
      <sheetName val="Tang TRCD 98-02"/>
      <sheetName val="TSCD 2000"/>
      <sheetName val="CT_x0000_doanh thu 2005"/>
      <sheetName val="XNGBQII-_x0010_4 (3)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4_x0004__x0000__x0000_XN54_x0004__x0000__x0000_XN33_x0004__x0000__x0000_NK96_x0006__x0000__x0000_Sheet4"/>
      <sheetName val="CI     Lang"/>
      <sheetName val="ptdg"/>
      <sheetName val="_x0000__x0000_쫀䃝Z"/>
      <sheetName val="_x0000__x0000__x0000__x0000_¢é@Z_x0000__x000d__x0000__x0004_"/>
      <sheetName val="tra-vat-lieu"/>
      <sheetName val="XNGBQI-01 (02)"/>
      <sheetName val="Km227Э227_838s,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NHAN CWNG"/>
      <sheetName val="MTO REV.2(ARMOR)"/>
      <sheetName val="Hạng mục 2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2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334_d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DG_"/>
      <sheetName val="PV"/>
      <sheetName val="C____(_Lang"/>
      <sheetName val="Tojg_KLBS"/>
      <sheetName val="MTO_REV_0"/>
      <sheetName val="KK_bo_sung"/>
      <sheetName val="BGThau_x0008_"/>
      <sheetName val="NHAN"/>
      <sheetName val="Na2"/>
      <sheetName val="DT1________"/>
      <sheetName val="DT1_"/>
      <sheetName val="S29_x0007___S"/>
      <sheetName val="S29_x0007__S"/>
      <sheetName val=""/>
      <sheetName val="CT"/>
      <sheetName val="4_x0004_"/>
      <sheetName val="DI-ESTI"/>
      <sheetName val="_x0000__x0000_??Z"/>
      <sheetName val="Exterior Walls Finishes"/>
      <sheetName val="INV"/>
      <sheetName val="XXXXXXX2"/>
      <sheetName val="XXXXXXX3"/>
      <sheetName val="XXXXXXX4"/>
      <sheetName val="BGThau_x0008__x0000_0000000_x0001__x0006__x0000_Sheet1_x0008__x0000_To dr"/>
      <sheetName val="Vong KLBS"/>
      <sheetName val="ctTBA"/>
      <sheetName val="M+MC"/>
      <sheetName val="coctuatrenda"/>
      <sheetName val="Km227?227_838s,"/>
      <sheetName val="_x0000__x0000__x0000__x0000_¢é@Z_x0000__x000a__x0000__x0004_"/>
      <sheetName val="DO_AM_DT"/>
      <sheetName val="ɂIEN_DONG"/>
      <sheetName val="DG_CA?"/>
      <sheetName val="Khoi luong"/>
      <sheetName val="H?ng m?c 2"/>
      <sheetName val="GVL-NC-M"/>
      <sheetName val="?IEN_DONG"/>
      <sheetName val="Km23"/>
      <sheetName val="KTQT-AF_x0003_"/>
      <sheetName val="KLDGT_x0014_&lt;120%"/>
      <sheetName val="Congt9"/>
      <sheetName val="DTCTtallu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tienluong"/>
      <sheetName val="Du kien DT 9 thang de fop"/>
      <sheetName val="C?     Lang"/>
      <sheetName val="DG _x0000__x0000__x0000__x0000__x0000__x0000__x0000__x0000__x0000__x0009__x0000_᲌Ա_x0000__x0004__x0000__x0000__x0000__x0000__x0000__x0000_窰԰_x0000__x0000__x0000__x0000__x0000_"/>
      <sheetName val="Na2_x0000__x0000_€01"/>
      <sheetName val="TTTram"/>
      <sheetName val="_x0000__x0000__x0000__x0000_€¢é@Z_x0000__x000d__x0000__x0004_"/>
      <sheetName val="00000003"/>
      <sheetName val="c`i tiet KHM"/>
      <sheetName val="XNGBQIV-02_x0000__x0000_)"/>
      <sheetName val="Pier"/>
      <sheetName val="Pile"/>
      <sheetName val="KKKKKKKK"/>
      <sheetName val="MTO REV.0_x0000__x0000__x0000__x0000__x0000__x0000__x0000__x0000__x0000__x0009__x0000_쫀Ӛ_x0000__x0004__x0000__x0000__x0000__x0000__x0000__x0000__xdd0c_"/>
      <sheetName val="name"/>
      <sheetName val="DG BAU"/>
      <sheetName val="TLP BAU"/>
      <sheetName val="KK uhan uon   (2)"/>
      <sheetName val="So Cong oghiep"/>
      <sheetName val="_x0000__x0000__x0000__x0000__x0000__x0000__x0000__x0000_ (2)"/>
      <sheetName val="KKKKKKKK (2)"/>
      <sheetName val="KKKKKKKK_(2)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Du Toan"/>
      <sheetName val="_x0000__x0001__x0000__x0000__x0000__x0000__x0000__x0000__x0000__x0000__x0000__x0000__x0000__x0002__x0000__x0000__x0000__x0000__x0000__x0000__x0000_Ƥ_x0000_Ő_x0000__x0000__x0000_㋎˴_x0000_"/>
      <sheetName val="Thep-MatCat"/>
      <sheetName val="Kiem-Toan"/>
      <sheetName val="NhapSL"/>
      <sheetName val="��nh m�c"/>
      <sheetName val="Na2_x0000__x0000_�01"/>
      <sheetName val="S�eet9"/>
      <sheetName val="�ha tri SX"/>
      <sheetName val="So Con�!�fhiep"/>
      <sheetName val="XL��est5"/>
      <sheetName val="_x0000__x0000__x0000__x0000_���@Z_x0000__x000a__x0000__x0004_"/>
      <sheetName val="Tai_khկ_x0000_缀"/>
      <sheetName val="_x0000__x0000__x0000__x0000_€¢é@Z_x0000__x000a__x0000__x0004_"/>
      <sheetName val="_x0000__x0000__x0017_[Q3-01-duyet.xls]Maumo)_x0000_?_x0000__x0000__x0000_"/>
      <sheetName val="NKC"/>
      <sheetName val="A6"/>
      <sheetName val="CPQL"/>
      <sheetName val="THCPQL"/>
      <sheetName val="Tonghmp"/>
      <sheetName val="[Q3-01-duyet.xlsUboHoan"/>
      <sheetName val="Tgng hop CP T10"/>
      <sheetName val="TT_10KV"/>
      <sheetName val="Km2_x0000__x0000_,"/>
      <sheetName val="BGThau_x0008_??0000000_x0001__x0006_??Sheet1_x0008_??To"/>
      <sheetName val="NHAN?CONG"/>
      <sheetName val="GIAVLIEU"/>
      <sheetName val="BGThau_x0008_?0000000_x0001__x0006_?Sheet1_x0008_?To dr"/>
      <sheetName val="4_x0004_??XN54_x0004_??XN33_x0004_??NK96_x0006_??Sheet4"/>
      <sheetName val="BGThau_x0008_?0000000_x0001__x0006_?Sheet1_x0008_?To"/>
      <sheetName val="Na2??01"/>
      <sheetName val="4_x0004_?XN54_x0004_?XN33_x0004_?NK96_x0006_?Sheet4"/>
      <sheetName val="CT?doanh thu 2005"/>
      <sheetName val="_x0000__x0000__x0000__x0000_���@Z_x0000__x000d__x0000__x0004_"/>
      <sheetName val="C.Bojg Lang"/>
      <sheetName val="B-B"/>
      <sheetName val="೼_xffff_uc thanh"/>
      <sheetName val="diachi"/>
      <sheetName val="??쫀䃝Z"/>
      <sheetName val="gia_x0000_tri SX"/>
      <sheetName val="Quy_0-02"/>
      <sheetName val="KluongKm2_x005f_x000C_4"/>
      <sheetName val="P_x005f_x000C_V"/>
      <sheetName val="S29_x005f_x0007_"/>
      <sheetName val="BGThau_x005f_x0008_"/>
      <sheetName val="V_x005f_x0010_PN"/>
      <sheetName val="S29_x005f_x0007___S"/>
      <sheetName val="S29_x005f_x0007__S"/>
      <sheetName val="4_x005f_x0004_"/>
      <sheetName val="DG_CA_"/>
      <sheetName val="TH (2+"/>
      <sheetName val="100000p0"/>
      <sheetName val="30000:00"/>
      <sheetName val="T.tidt"/>
      <sheetName val="coJoan"/>
      <sheetName val="XN&lt;4"/>
      <sheetName val="CL_x0007_G"/>
      <sheetName val="Tongh$p"/>
      <sheetName val="Tang TSCD 90-02"/>
      <sheetName val="Qy 1-2002"/>
      <sheetName val="Quy 3-2x02"/>
      <sheetName val="Hedging"/>
      <sheetName val="mtk_b"/>
      <sheetName val="Thuc_thanh1"/>
      <sheetName val="QL1A-QL1A_moi1"/>
      <sheetName val="C_Bong_Lang1"/>
      <sheetName val="Vanh_dai_III_(TKKT)1"/>
      <sheetName val="NHAN_CONG1"/>
      <sheetName val="C/     Lang"/>
      <sheetName val="MTO REV.0_x0000__x0000__x0000__x0000__x0000__x0000__x0000__x0000__x0000__x0009__x0000_쫀䁴꽀퀉栊혁䕧_x0000__x0000__xd800_歬"/>
      <sheetName val="SDH TP"/>
      <sheetName val="DG_CAU1"/>
      <sheetName val="THOP_CAU1"/>
      <sheetName val="TLP_CAU1"/>
      <sheetName val="ThongSo"/>
      <sheetName val="ESTI."/>
      <sheetName val="ɂIEJ DONG"/>
      <sheetName val="[Q3-01-duyet.xls]30000:00"/>
      <sheetName val="30000_00"/>
      <sheetName val="Shѥet10"/>
      <sheetName val="DG _x0000__x0000__x0000__x0000__x0000__x0000__x0000__x0000__x0000_ _x0000_᲌Ա_x0000__x0004__x0000__x0000__x0000__x0000__x0000__x0000_窰԰_x0000__x0000__x0000__x0000__x0000_"/>
      <sheetName val="????¢é@Z?_x000d_?_x0004_"/>
      <sheetName val="MTO REV.0 쫀Ӛ_x0004__xdd0c_"/>
      <sheetName val="MTO REV.0 쫀䁴꽀퀉栊혁䕧_xd800_歬"/>
      <sheetName val="Vanh dai II_x0000__x0000__x0000_^ÀÏ"/>
      <sheetName val="Km033s,"/>
      <sheetName val="Analysis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/>
      <sheetData sheetId="543" refreshError="1"/>
      <sheetData sheetId="544" refreshError="1"/>
      <sheetData sheetId="545"/>
      <sheetData sheetId="546" refreshError="1"/>
      <sheetData sheetId="547" refreshError="1"/>
      <sheetData sheetId="548"/>
      <sheetData sheetId="549"/>
      <sheetData sheetId="550"/>
      <sheetData sheetId="551"/>
      <sheetData sheetId="552" refreshError="1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 refreshError="1"/>
      <sheetData sheetId="614"/>
      <sheetData sheetId="615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DANH SACH"/>
      <sheetName val="Sheet1"/>
      <sheetName val="Sheet3"/>
      <sheetName val="00000000"/>
      <sheetName val="10000000"/>
      <sheetName val="tong hop"/>
      <sheetName val="phan tich DG"/>
      <sheetName val="gia vat lieu"/>
      <sheetName val="gia xe may"/>
      <sheetName val="gia nhan cong"/>
      <sheetName val="XL4Test5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PHAN TICH`VAT TU"/>
      <sheetName val="THKP"/>
      <sheetName val="ctTBA"/>
      <sheetName val="Sheet5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T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TTTram"/>
      <sheetName val="DO AM DT"/>
      <sheetName val="VL,NC"/>
      <sheetName val="MTO REV.2(ARMOR)"/>
      <sheetName val="Tongke"/>
      <sheetName val="Thuc thanh"/>
      <sheetName val="Sheet2"/>
      <sheetName val="Luong T1- 03"/>
      <sheetName val="Luong T2- 03"/>
      <sheetName val="Luong T3- 03"/>
      <sheetName val="_"/>
      <sheetName val="TONG HOP K©N© 2ÈI"/>
      <sheetName val="Dot31"/>
      <sheetName val="Dot32"/>
      <sheetName val="Dot33"/>
      <sheetName val="Dot34"/>
      <sheetName val="Dot35"/>
      <sheetName val="Dot26"/>
      <sheetName val="Dot27"/>
      <sheetName val="Dot28"/>
      <sheetName val="Dot29"/>
      <sheetName val="Dot30"/>
      <sheetName val="DTCT-TB"/>
      <sheetName val="TONG KE DZ 0.4 KV"/>
      <sheetName val="Bia TQT"/>
      <sheetName val="giathanh1"/>
      <sheetName val="BANG DU TGAN DRC"/>
      <sheetName val="VC B_x000f_"/>
      <sheetName val="PHAN DICH VAT TU"/>
      <sheetName val="DIEL GIAI KL"/>
      <sheetName val="KLDK THUC HIEN"/>
      <sheetName val="Shaet30"/>
      <sheetName val="Sheet#2"/>
      <sheetName val="Qheet36"/>
      <sheetName val="Tai khoan"/>
      <sheetName val="BO"/>
      <sheetName val="QTDG"/>
      <sheetName val="Tong_ke"/>
      <sheetName val="gia xe "/>
      <sheetName val="TT04"/>
      <sheetName val="dtct cau"/>
      <sheetName val="Chi tiet1"/>
      <sheetName val="TONGSBU"/>
      <sheetName val="PHAN TICH VAT T_x0015_ NGANG"/>
      <sheetName val="PHAN TACH VAT TU THEO NHOM"/>
      <sheetName val="TONG HOP NHAN CNNG"/>
      <sheetName val="DIEF GIAI CPSX"/>
      <sheetName val="BANG GIA DU UOAN THUY LOI"/>
      <sheetName val="Gia KS"/>
      <sheetName val="TL rieng"/>
      <sheetName val="TONG KE"/>
      <sheetName val="Electrical Breakdown"/>
      <sheetName val="Sheet5__x0008__x0006__x0008__x0003_ဠ_蜰Ư༢_螸Ư༢_蠼Ư༢_裀Ư༢_襄Ư"/>
      <sheetName val="CHIET TINH DGN GIA"/>
      <sheetName val="ay (28-10-2005)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Sheet5__x0008__x0006__x0008__x0003_ဠ 蜰Ư༢_螸Ư༢_蠼Ư༢_裀Ư༢_襄Ư"/>
      <sheetName val="gia xe _ay"/>
      <sheetName val="_ _U_"/>
      <sheetName val="_ia nhan cong"/>
      <sheetName val="_ _U___U___U___U___U___U_______"/>
      <sheetName val="dg"/>
      <sheetName val="DS_cau"/>
      <sheetName val="tong_hop"/>
      <sheetName val="phan_tich_DG"/>
      <sheetName val="gia_vat_lieu"/>
      <sheetName val="gia_xe_may"/>
      <sheetName val="gia_nhan_cong"/>
      <sheetName val="DANH_SACH"/>
      <sheetName val="PHAN_TICH_VAT_TU_NGANG"/>
      <sheetName val="BANG_DU_TOAN"/>
      <sheetName val="BANG_DU_TOAN_DRC"/>
      <sheetName val="DIEN_GIAI_TIEN_LUONG"/>
      <sheetName val="TONG_HOP_KINH_PHI"/>
      <sheetName val="CHIET_TINH_DON_GIA"/>
      <sheetName val="PHAN_TICH_KHOI_LUONG"/>
      <sheetName val="TH_VAT_TU"/>
      <sheetName val="VC_OTO"/>
      <sheetName val="VC_BO"/>
      <sheetName val="PHAN_TICH_VAT_TU"/>
      <sheetName val="PHAN_TICH_VAT_TU_THEO_NHOM"/>
      <sheetName val="TONG_HOP_NHAN_CONG"/>
      <sheetName val="TONG_HOP_CA_MAY"/>
      <sheetName val="DON_GIA_TONG_HOP"/>
      <sheetName val="DIEN_GIAI_CPSX"/>
      <sheetName val="BANG_GIA_DU_TOAN_THUY_LOI"/>
      <sheetName val="DON_GIA_TONG_HOP_THUY_LOI"/>
      <sheetName val="BANG_GIA_DAU_THAU"/>
      <sheetName val="DIEN_GIAI_TIEN_LUONG_DRC"/>
      <sheetName val="BANG_GIA_DEN_CHAN_CT"/>
      <sheetName val="BANG_BU_VAN_CHUYEN"/>
      <sheetName val="CHI_PHI_CA_MAY"/>
      <sheetName val="CHI_PHI_NHAN_CONG"/>
      <sheetName val="PHAN_TICH_DGCT"/>
      <sheetName val="PHAN_TICH_DGCT_TP"/>
      <sheetName val="PHAN_TICH`VAT_TU"/>
      <sheetName val="DIEN_GIAI_KL"/>
      <sheetName val="KL_DUONG_GOM"/>
      <sheetName val="TGTHUC_HIEN"/>
      <sheetName val="KLLK_THUC_HIEN"/>
      <sheetName val="PTCT_MUONG"/>
      <sheetName val="DGTH_MUONG"/>
      <sheetName val="DO_AM_DT"/>
      <sheetName val="PTVT (MAU)"/>
      <sheetName val="Thuc_thanh"/>
      <sheetName val="Tien_An_T11"/>
      <sheetName val="Bang_luong"/>
      <sheetName val="Bang_CC"/>
      <sheetName val="_Luong_nghien_"/>
      <sheetName val="Phuc_vu"/>
      <sheetName val="May_Phat"/>
      <sheetName val="___Ý___Ý___Ý___Ý___Ý___Ý_______"/>
      <sheetName val="Sheet5__x0008__x0006__x0008__x0003____Ý___Ý___Ý___Ý___Ý"/>
      <sheetName val="Sheet5__x0008__x0006__x0008__x0003__ _U___U___U___U___U"/>
      <sheetName val="_ _U___U___U___U___U___U__"/>
      <sheetName val=" lam"/>
      <sheetName val="DK-TT"/>
      <sheetName val=""/>
      <sheetName val="dtct cong"/>
      <sheetName val="VL_NC"/>
      <sheetName val=" Luong nghiun "/>
      <sheetName val="TH VAL TU"/>
      <sheetName val="BANG BU VAN CxUYEN"/>
      <sheetName val="CHI PHI CÁ!MAY"/>
      <sheetName val="_ _Ý_"/>
      <sheetName val="Sheet5__x0008__x0006__x0008__x0003____Ý___Ý___Ý____x000f_____x000f_"/>
      <sheetName val="_ _Ý___Ý___Ý___Ý___Ý___Ý_______"/>
      <sheetName val="Sheet5__x0008__x0006__x0008__x0003__ _Ý___Ý___Ý___Ý___Ý"/>
      <sheetName val="Sheet5__Ý__Ý__Ý__Ý__Ý__Ý_"/>
      <sheetName val="Thuc thanh_ס_________x0009__忀ס__x0004______"/>
      <sheetName val="ay (28-10-2005)__#2_Du toan nga"/>
      <sheetName val=" lam__x000e_2_Goi 1 (TT04)_ 2_goi 1 d"/>
      <sheetName val="Sheet5__x0008__x0006__x0008__x0003_ဠ_蜰Ư༢_螸Ư༢_蠼Ư༢_⋀_x000f_쀀궈∁_x000f_"/>
      <sheetName val="Sheet5_x0000__x0008__x0006__x0008__x0003_ဠ_x0000_蜰Ư༢_x0000_螸Ư༢_x0000_蠼Ư༢_x0000_裀Ư༢_x0000_襄Ư"/>
      <sheetName val="Sheet5_x0000__x0008__x0006__x0008__x0003_ဠ_x0000_蜰Ư༢_x0000_螸Ư༢_x0000_蠼Ư༢_x0000_⋀_x000f_쀀꾈∁_x000f_"/>
      <sheetName val="?_x0000_?U?_x0000_?U?_x0000_?U?_x0000_?U?_x0000_?U?_x0000_?U?_x0000__x0000__x0000__x0000__x0000__x0000_"/>
      <sheetName val="Sheet5_x0000__x0008__x0006__x0008__x0003_?_x0000_?U?_x0000_?U?_x0000_?U?_x0000_?U?_x0000_?U"/>
      <sheetName val="Sheet5_x0000__x0008__x0006__x0008__x0003_?_x0000_?U?_x0000_?U?_x0000_?U?_x0000_?_x000f_???_x000f_"/>
      <sheetName val="gia xe _x0000_ay"/>
      <sheetName val="Sheet5_x0000__x0008__x0006__x0008__x0003_ဠ 蜰Ư༢_x0000_螸Ư༢_x0000_蠼Ư༢_x0000_裀Ư༢_x0000_襄Ư"/>
      <sheetName val="Sheet5?_x0008__x0006__x0008__x0003_ဠ?蜰Ư༢?螸Ư༢?蠼Ư༢?裀Ư༢?襄Ư"/>
      <sheetName val="ay (28-10-2005)_x0000__x0000_#2_Du toan nga"/>
      <sheetName val="?"/>
      <sheetName val="Sheet5?_x0008__x0006__x0008__x0003_ဠ?蜰Ư༢?螸Ư༢?蠼Ư༢?⋀_x000f_쀀꾈∁_x000f_"/>
      <sheetName val="???U???U???U???U???U???U???????"/>
      <sheetName val="Sheet5?_x0008__x0006__x0008__x0003_???U???U???U???U???U"/>
      <sheetName val="Sheet5?_x0008__x0006__x0008__x0003_???U???U???U???_x000f_???_x000f_"/>
      <sheetName val="???U???U???U???U???U???U??"/>
      <sheetName val="Sheet5?_x0008__x0006__x0008__x0003_ဠ 蜰Ư༢?螸Ư༢?蠼Ư༢?裀Ư༢?襄Ư"/>
      <sheetName val="gia xe ?ay"/>
      <sheetName val="?_x0000_?Ý?_x0000_?Ý?_x0000_?Ý?_x0000_?Ý?_x0000_?Ý?_x0000_?Ý?_x0000__x0000__x0000__x0000__x0000__x0000_"/>
      <sheetName val="Sheet5_x0000__x0008__x0006__x0008__x0003_?_x0000_?Ý?_x0000_?Ý?_x0000_?Ý?_x0000_?Ý?_x0000_?Ý"/>
      <sheetName val="? ?U?_x0000_?U?_x0000_?U?_x0000_?U?_x0000_?U?_x0000_?U?_x0000__x0000__x0000__x0000__x0000__x0000_"/>
      <sheetName val="'ia nhan cong"/>
      <sheetName val="Thuc thanh_x0000_ס_x0000__x0000__x0000__x0000__x0000__x0000__x0000__x0000__x0009__x0000_忀ס_x0000__x0004__x0000__x0000__x0000__x0000__x0000_"/>
      <sheetName val="? ?U???U???U???U???U???U???????"/>
      <sheetName val="???Ý???Ý???Ý???Ý???Ý???Ý???????"/>
      <sheetName val="Sheet5?_x0008__x0006__x0008__x0003_???Ý???Ý???Ý???Ý???Ý"/>
      <sheetName val="Sheet5_x0000__x0008__x0006__x0008__x0003_? ?U?_x0000_?U?_x0000_?U?_x0000_?U?_x0000_?U"/>
      <sheetName val="Sheet5?_x0008__x0006__x0008__x0003_? ?U???U???U???U???U"/>
      <sheetName val="? ?U???U???U???U???U???U??"/>
      <sheetName val=" lam_x0000__x000e_2_Goi 1 (TT04)_x0000_ 2_goi 1 d"/>
      <sheetName val="Sheet5_x0000__x0008__x0006__x0008__x0003_ဠ_x0000_蜰Ư༢_x0000_螸Ư༢_x0000_蠼Ư༢_x0000_⋀_x000f_쀀궈∁_x000f_"/>
      <sheetName val="ay (28-10-2005)_x0000_#2_Du toan ngay"/>
      <sheetName val="_x0000__x0000__x0000__x0000__x0000__x0000__x0000__x0000__x0000__x0000__x0000_![BC11cau-QL15A-3.xl"/>
      <sheetName val="Thuc thanh_x0000_ס_x0000__x0000__x0000__x0000__x0000__x0000__x0000__x0000_ _x0000_忀ס_x0000__x0004__x0000__x0000__x0000__x0000__x0000_"/>
      <sheetName val="Sheet5__x0008__x0006__x0008__x0003_?_?U?_?U?_?U?_?U?_?U"/>
      <sheetName val="Sheet5__x0008__x0006__x0008__x0003_?_?U?_?U?_?U?_?_x000f_???_x000f_"/>
      <sheetName val="Sheet5__x0008__x0006__x0008__x0003_? ?U?_?U?_?U?_?U?_?U"/>
      <sheetName val="Sheet5_x0000__x0008__x0006__x0008__x0003_?_x0000_?Ý?_x0000_?Ý?_x0000_?Ý?_x0000_?_x000f_???_x000f_"/>
      <sheetName val="? ?Ý?_x0000_?Ý?_x0000_?Ý?_x0000_?Ý?_x0000_?Ý?_x0000_?Ý?_x0000__x0000__x0000__x0000__x0000__x0000_"/>
      <sheetName val="Sheet5?_x0008__x0006__x0008__x0003_???Ý???Ý???Ý???_x000f_???_x000f_"/>
      <sheetName val="? ?Ý???Ý???Ý???Ý???Ý???Ý???????"/>
      <sheetName val="Sheet5_x0000__x0008__x0006__x0008__x0003_? ?Ý?_x0000_?Ý?_x0000_?Ý?_x0000_?Ý?_x0000_?Ý"/>
      <sheetName val="Sheet5?_x0008__x0006__x0008__x0003_? ?Ý???Ý???Ý???Ý???Ý"/>
      <sheetName val="Sheet5??Ý??Ý??Ý??Ý??Ý??Ý?"/>
      <sheetName val="Thuc thanh?ס????????_x0009_?忀ס?_x0004_?????"/>
      <sheetName val="ay (28-10-2005)??#2_Du toan nga"/>
      <sheetName val=" lam?_x000e_2_Goi 1 (TT04)? 2_goi 1 d"/>
      <sheetName val="Sheet5?_x0008__x0006__x0008__x0003_ဠ?蜰Ư༢?螸Ư༢?蠼Ư༢?⋀_x000f_쀀궈∁_x000f_"/>
      <sheetName val="BC11cau-QL15A-3"/>
      <sheetName val="Dept"/>
      <sheetName val="TPSX"/>
      <sheetName val="???Ý???Ý???Ý???Ý???Ý???Ý??"/>
      <sheetName val="ay (28-10-2005)?#2_Du toan ngay"/>
      <sheetName val="???????????![BC11cau-QL15A-3.xl"/>
      <sheetName val="Thuc thanh?ס???????? ?忀ס?_x0004_?????"/>
      <sheetName val="Sheet5??U??U??U??U??U??U?"/>
      <sheetName val="[BC11cau-Q"/>
      <sheetName val="Thuc thanh_x0000_?_x0000__x0000__x0000__x0000__x0000__x0000__x0000__x0000__x0009__x0000_??_x0000__x0004__x0000__x0000__x0000__x0000__x0000_"/>
      <sheetName val="Thuc thanh_x0000_?_x0000__x0000__x0000__x0000__x0000__x0000__x0000__x0000_ _x0000_??_x0000__x0004__x0000__x0000__x0000__x0000__x0000_"/>
      <sheetName val="Thuc thanh??????????_x0009_????_x0004_?????"/>
      <sheetName val="Thuc thanh?????????? ????_x0004_?????"/>
      <sheetName val="KLLK THUC @IEN"/>
      <sheetName val="Sheet5?_x0008__x0006__x0008__x0003_???U???U???U???U??7U"/>
      <sheetName val="01 Bid Price summary"/>
      <sheetName val="Sheet5?_x0008__x0006__x0008__x0003_ဠ 蜰Ư༢?螸Ư༢?蠼Ư༢?裀Ưܢ?襄Ư"/>
      <sheetName val="tra-vat-lieu"/>
      <sheetName val="? ?U?"/>
      <sheetName val="Sheet5ဠ蜰Ư༢螸Ư༢蠼Ư༢裀Ư༢襄Ư༢览Ư༢"/>
      <sheetName val="Sheet5ဠ蜰Ư༢螸Ư༢蠼Ư༢裀Ư༢襄Ư"/>
      <sheetName val="Sheet5??Ý??Ý??Ý??Ý??Ý"/>
      <sheetName val="PONG HOP KINH PHI"/>
      <sheetName val="PHAN TICH KHOI HUONG"/>
      <sheetName val="DON CIA TONG HOP"/>
      <sheetName val="Names"/>
      <sheetName val="Sheet5??U??U??U??U??U"/>
      <sheetName val="DZ 22KV"/>
      <sheetName val="Tiepdia"/>
      <sheetName val="Sheet5_x0000__x0008__x0006__x0008__x0003_ဠ_x0000_茰Ư༢_x0000_螸Ư༢_x0000_蠼Ư༢_x0000_裀Ư༢_x0000_襄Ư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MAKHO"/>
      <sheetName val="Thuc thanh_x0000_ס_x0000__x0009_忀ס_x0000__x0004__x0000_鵀ס_x0000_怈ס_x0000_d_x0000_![BC"/>
      <sheetName val="Sheet5__x0008__x0006__x0008__x0003_ဠ 蜰Ư༢_螸Ư༢_蠼Ư༢_裀Ưܢ_襄Ư"/>
      <sheetName val="BOQ-1"/>
      <sheetName val="_BC11cau-Q"/>
      <sheetName val="Luong ¼1- 03"/>
      <sheetName val="Sales2002"/>
      <sheetName val="Thuc thanh_x0000_ס_x0000_ 忀ס_x0000__x0004__x0000_鵀ס_x0000_怈ס_x0000_d_x0000_![BC"/>
      <sheetName val="chitiet"/>
      <sheetName val="VC"/>
      <sheetName val="C47(T11)"/>
      <sheetName val="Shɥet5_x0000__x0008__x0006__x0008__x0003_ဠ 蜰Ư༢_x0000_螸Ư༢_x0000_蠼Ư༢_x0000_裀Ư༢_x0000_襄Ư"/>
      <sheetName val="Sheet5__Ý__Ý__Ý__Ý__Ý"/>
      <sheetName val="LEGEND"/>
      <sheetName val="___Ý___Ý___Ý___Ý___Ý___Ý__"/>
      <sheetName val="ay (28-10-2005)_#2_Du toan ngay"/>
      <sheetName val="___________!_BC11cau-QL15A-3.xl"/>
      <sheetName val="Thuc thanh_ס________ _忀ס__x0004______"/>
      <sheetName val="Sheet5__x0008__x0006__x0008__x0003____U___U___U___U__7U"/>
      <sheetName val="Sheet5__U__U__U__U__U__U_"/>
      <sheetName val="Sheet5__U__U__U__U__U"/>
      <sheetName val="Thuc thanh___________x0009______x0004______"/>
      <sheetName val="Thuc thanh__________ _____x0004______"/>
      <sheetName val="Sheet09"/>
      <sheetName val="Tra"/>
      <sheetName val="uniBase"/>
      <sheetName val="vniBase"/>
      <sheetName val="abcBase"/>
      <sheetName val="Khoi luong"/>
      <sheetName val="Thuc thanh?ס? 忀ס?_x0004_?鵀ס?怈ס?d?![BC"/>
      <sheetName val="Thuc thanh?ס?_x0009_忀ס?_x0004_?鵀ס?怈ס?d?![BC"/>
      <sheetName val="VC BG"/>
      <sheetName val="Shee«"/>
      <sheetName val="She«3"/>
      <sheetName val="Ktmo"/>
      <sheetName val="Don gia-cau"/>
      <sheetName val="Shɥet5?_x0008__x0006__x0008__x0003_ဠ 蜰Ư༢?螸Ư༢?蠼Ư༢?裀Ư༢?襄Ư"/>
      <sheetName val="MTL$-INTER"/>
      <sheetName val="TONG XOP NHAN CONG"/>
      <sheetName val="?_x0000_îm??_x0000_ùn??_x0000_ÛÇ??_x0000_Á¸??_x0000_???_x0000__x0000__x0000__x0000__x0000__x0000_"/>
      <sheetName val="5_x0000__x0008__x0006__x0008__x0003_?_x0000_ãó??_x0000_îm??_x0000_ùn??_x0000_ÛÇ??_x0000_Á¸?"/>
      <sheetName val="et5_x0000__x0008__x0006__x0008__x0003_?_x0000_ãó??_x0000_îm??_x0000_ùn??_x0000_?_x000f_???_x000f_"/>
      <sheetName val="dt䡫hovt"/>
      <sheetName val="Thuc thanh?ס? 忀ס?_x0004_?"/>
      <sheetName val="Sheet5?_x0008__x0006__x0008__x0003_ဠ?蜰Ư༢?螸Ư༢?蠼Ư༢?裀Ư༢?褄Ư"/>
      <sheetName val="Thuc thanh_x0000_?_x0000__x0009_??_x0000__x0004__x0000_??_x0000_??_x0000_d_x0000_![BC"/>
      <sheetName val="? ?Ý?"/>
      <sheetName val="Shɥet5"/>
      <sheetName val="5"/>
      <sheetName val="Thuc thanh_x0000_?_x0000_ ??_x0000__x0004__x0000_??_x0000_??_x0000_d_x0000_![BC"/>
      <sheetName val="Sh?et5_x0000__x0008__x0006__x0008__x0003_? ?U?_x0000_?U?_x0000_?U?_x0000_?U?_x0000_?U"/>
      <sheetName val="Tra_bang"/>
      <sheetName val="et5"/>
      <sheetName val="TTDZ22"/>
      <sheetName val="BANG_BU_ËAN_CH+QE1"/>
      <sheetName val="NKC"/>
      <sheetName val="KH-Q1,Q2,01"/>
      <sheetName val="SUMMARY"/>
      <sheetName val="DZ 22KÐ"/>
      <sheetName val="Sheet5__x0008__x0006__x0008__x0003_ဠ_蜰Ư༢_螸Ư༢_蠼帩ᮿ衶替㤁⪄琀쀁"/>
      <sheetName val="Sheet5ဠ蜰Ư༢螸Ư༢蠼Ư༢⋀쀀꾈∁"/>
      <sheetName val="Sheet5??U??U??U?????"/>
      <sheetName val="MTO_REV_2(ARMOR)"/>
      <sheetName val="TONG_HOP_K©N©_2ÈI"/>
      <sheetName val="TONG_KE_DZ_0_4_KV"/>
      <sheetName val="Bia_TQT"/>
      <sheetName val="DI-ESTI"/>
      <sheetName val="Cuoc Vc"/>
      <sheetName val="Sh?et5?_x0008__x0006__x0008__x0003_? ?U???U???U???U???U"/>
      <sheetName val="Thuc thanh???_x0009_???_x0004_???????d?![BC"/>
      <sheetName val="Thuc thanh??? ???_x0004_???????d?![BC"/>
      <sheetName val="Thuc thanh??? ???_x0004_?"/>
      <sheetName val="Sheet5________________________2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1656805757.0816243</v>
          </cell>
        </row>
        <row r="11">
          <cell r="C11" t="str">
            <v>1. DÇm BTCT D¦L L=24m</v>
          </cell>
          <cell r="D11" t="str">
            <v>m3</v>
          </cell>
          <cell r="E11">
            <v>52.75</v>
          </cell>
          <cell r="F11">
            <v>278810.8254982286</v>
          </cell>
          <cell r="G11">
            <v>35358.619999999995</v>
          </cell>
          <cell r="H11">
            <v>0</v>
          </cell>
          <cell r="I11">
            <v>488783.70715874148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F19">
            <v>0</v>
          </cell>
          <cell r="G19">
            <v>0</v>
          </cell>
          <cell r="H19">
            <v>0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F20">
            <v>0</v>
          </cell>
          <cell r="G20">
            <v>0</v>
          </cell>
          <cell r="H20">
            <v>0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F21">
            <v>0</v>
          </cell>
          <cell r="G21">
            <v>0</v>
          </cell>
          <cell r="H21">
            <v>0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F22">
            <v>0</v>
          </cell>
          <cell r="G22">
            <v>0</v>
          </cell>
          <cell r="H22">
            <v>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E45">
            <v>0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E47">
            <v>0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E48">
            <v>0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E49">
            <v>0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1429621416.0456164</v>
          </cell>
        </row>
        <row r="51">
          <cell r="C51" t="str">
            <v>1. DÇm BTCT th­êng L=12m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F59">
            <v>0</v>
          </cell>
          <cell r="G59">
            <v>0</v>
          </cell>
          <cell r="H59">
            <v>0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F60">
            <v>0</v>
          </cell>
          <cell r="G60">
            <v>0</v>
          </cell>
          <cell r="H60">
            <v>0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F61">
            <v>0</v>
          </cell>
          <cell r="G61">
            <v>0</v>
          </cell>
          <cell r="H61">
            <v>0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F62">
            <v>4911215.3371428577</v>
          </cell>
          <cell r="G62">
            <v>0</v>
          </cell>
          <cell r="H62">
            <v>99583.053999999989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76000000</v>
          </cell>
        </row>
        <row r="75">
          <cell r="C75" t="str">
            <v>9. Ph¸ dì cÇu cò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E78">
            <v>0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450000</v>
          </cell>
          <cell r="J83">
            <v>1734440155.4768608</v>
          </cell>
        </row>
        <row r="84">
          <cell r="C84" t="str">
            <v>1. DÇm BTCT th­êng L=12m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F92">
            <v>0</v>
          </cell>
          <cell r="G92">
            <v>0</v>
          </cell>
          <cell r="H92">
            <v>0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F93">
            <v>0</v>
          </cell>
          <cell r="G93">
            <v>0</v>
          </cell>
          <cell r="H93">
            <v>0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F94">
            <v>0</v>
          </cell>
          <cell r="G94">
            <v>0</v>
          </cell>
          <cell r="H94">
            <v>0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F95">
            <v>0</v>
          </cell>
          <cell r="G95">
            <v>0</v>
          </cell>
          <cell r="H95">
            <v>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1806954333.0773902</v>
          </cell>
        </row>
        <row r="122">
          <cell r="C122" t="str">
            <v>1. DÇm BTCT th­êng L=15m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F130">
            <v>0</v>
          </cell>
          <cell r="G130">
            <v>0</v>
          </cell>
          <cell r="H130">
            <v>0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F131">
            <v>0</v>
          </cell>
          <cell r="G131">
            <v>0</v>
          </cell>
          <cell r="H131">
            <v>0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F133">
            <v>0</v>
          </cell>
          <cell r="G133">
            <v>0</v>
          </cell>
          <cell r="H133">
            <v>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F146">
            <v>0</v>
          </cell>
          <cell r="G146">
            <v>0</v>
          </cell>
          <cell r="H146">
            <v>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D154" t="str">
            <v>Bé</v>
          </cell>
          <cell r="E154">
            <v>4</v>
          </cell>
          <cell r="F154">
            <v>594310.03418620001</v>
          </cell>
          <cell r="G154">
            <v>9170.9856</v>
          </cell>
          <cell r="H154">
            <v>2246.2963200000004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1511488655.496485</v>
          </cell>
        </row>
        <row r="161">
          <cell r="C161" t="str">
            <v>1. DÇm BTCT th­êng L=15m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F169">
            <v>0</v>
          </cell>
          <cell r="G169">
            <v>0</v>
          </cell>
          <cell r="H169">
            <v>0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F170">
            <v>0</v>
          </cell>
          <cell r="G170">
            <v>0</v>
          </cell>
          <cell r="H170">
            <v>0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F172">
            <v>594310.03418620001</v>
          </cell>
          <cell r="G172">
            <v>9170.9856</v>
          </cell>
          <cell r="H172">
            <v>2246.2963200000004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F185">
            <v>0</v>
          </cell>
          <cell r="G185">
            <v>0</v>
          </cell>
          <cell r="H185">
            <v>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1659700711.0894449</v>
          </cell>
        </row>
        <row r="201">
          <cell r="C201" t="str">
            <v>1. DÇm b¶n BTCT D¦L L=9m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F208">
            <v>0</v>
          </cell>
          <cell r="G208">
            <v>0</v>
          </cell>
          <cell r="H208">
            <v>0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F209">
            <v>0</v>
          </cell>
          <cell r="G209">
            <v>0</v>
          </cell>
          <cell r="H209">
            <v>0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F210">
            <v>0</v>
          </cell>
          <cell r="G210">
            <v>0</v>
          </cell>
          <cell r="H210">
            <v>0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F211">
            <v>0</v>
          </cell>
          <cell r="G211">
            <v>0</v>
          </cell>
          <cell r="H211">
            <v>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F225">
            <v>0</v>
          </cell>
          <cell r="G225">
            <v>0</v>
          </cell>
          <cell r="H225">
            <v>0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F248">
            <v>0</v>
          </cell>
          <cell r="G248">
            <v>0</v>
          </cell>
          <cell r="H248">
            <v>0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F249">
            <v>0</v>
          </cell>
          <cell r="G249">
            <v>0</v>
          </cell>
          <cell r="H249">
            <v>0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F250">
            <v>0</v>
          </cell>
          <cell r="G250">
            <v>0</v>
          </cell>
          <cell r="H250">
            <v>0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F251">
            <v>0</v>
          </cell>
          <cell r="G251">
            <v>0</v>
          </cell>
          <cell r="H251">
            <v>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E268">
            <v>3150</v>
          </cell>
          <cell r="F268">
            <v>5714.2857142857138</v>
          </cell>
          <cell r="G268">
            <v>6287.7246742857133</v>
          </cell>
          <cell r="H268">
            <v>16215.547368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1687268738.1014953</v>
          </cell>
        </row>
        <row r="279">
          <cell r="C279" t="str">
            <v>1. DÇm BTCT th­êng L=12m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F287">
            <v>0</v>
          </cell>
          <cell r="G287">
            <v>0</v>
          </cell>
          <cell r="H287">
            <v>0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F288">
            <v>0</v>
          </cell>
          <cell r="G288">
            <v>0</v>
          </cell>
          <cell r="H288">
            <v>0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F289">
            <v>0</v>
          </cell>
          <cell r="G289">
            <v>0</v>
          </cell>
          <cell r="H289">
            <v>0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F290">
            <v>0</v>
          </cell>
          <cell r="G290">
            <v>0</v>
          </cell>
          <cell r="H290">
            <v>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D291" t="str">
            <v>TÊn</v>
          </cell>
          <cell r="E291">
            <v>28.07</v>
          </cell>
          <cell r="F291">
            <v>4932735.3371428577</v>
          </cell>
          <cell r="G291">
            <v>179831.68000000002</v>
          </cell>
          <cell r="H291">
            <v>210581.53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2531392571.695261</v>
          </cell>
        </row>
        <row r="319">
          <cell r="C319" t="str">
            <v>1. DÇm BTCT D¦L L=24m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F327">
            <v>0</v>
          </cell>
          <cell r="G327">
            <v>0</v>
          </cell>
          <cell r="H327">
            <v>0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F328">
            <v>0</v>
          </cell>
          <cell r="G328">
            <v>0</v>
          </cell>
          <cell r="H328">
            <v>0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F329">
            <v>0</v>
          </cell>
          <cell r="G329">
            <v>0</v>
          </cell>
          <cell r="H329">
            <v>0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F330">
            <v>0</v>
          </cell>
          <cell r="G330">
            <v>0</v>
          </cell>
          <cell r="H330">
            <v>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F343">
            <v>0</v>
          </cell>
          <cell r="G343">
            <v>0</v>
          </cell>
          <cell r="H343">
            <v>0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2211272101.7826304</v>
          </cell>
        </row>
        <row r="359">
          <cell r="C359" t="str">
            <v>1. DÇm BTCT D¦L L=24m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F367">
            <v>0</v>
          </cell>
          <cell r="G367">
            <v>0</v>
          </cell>
          <cell r="H367">
            <v>0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F368">
            <v>0</v>
          </cell>
          <cell r="G368">
            <v>0</v>
          </cell>
          <cell r="H368">
            <v>0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F369">
            <v>0</v>
          </cell>
          <cell r="G369">
            <v>0</v>
          </cell>
          <cell r="H369">
            <v>0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F370">
            <v>0</v>
          </cell>
          <cell r="G370">
            <v>0</v>
          </cell>
          <cell r="H370">
            <v>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F383">
            <v>0</v>
          </cell>
          <cell r="G383">
            <v>0</v>
          </cell>
          <cell r="H383">
            <v>0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3161853982.2899737</v>
          </cell>
        </row>
        <row r="399">
          <cell r="C399" t="str">
            <v>1. DÇm BTCT D¦L L=33m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F407">
            <v>0</v>
          </cell>
          <cell r="G407">
            <v>0</v>
          </cell>
          <cell r="H407">
            <v>0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F408">
            <v>0</v>
          </cell>
          <cell r="G408">
            <v>0</v>
          </cell>
          <cell r="H408">
            <v>0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F409">
            <v>0</v>
          </cell>
          <cell r="G409">
            <v>0</v>
          </cell>
          <cell r="H409">
            <v>0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F410">
            <v>0</v>
          </cell>
          <cell r="G410">
            <v>0</v>
          </cell>
          <cell r="H410">
            <v>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E423">
            <v>28.07</v>
          </cell>
          <cell r="F423">
            <v>4932735.3371428577</v>
          </cell>
          <cell r="G423">
            <v>179831.68000000002</v>
          </cell>
          <cell r="H423">
            <v>210581.53</v>
          </cell>
          <cell r="I423">
            <v>7224454.8297665929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F424">
            <v>0</v>
          </cell>
          <cell r="G424">
            <v>0</v>
          </cell>
          <cell r="H424">
            <v>0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/>
      <sheetData sheetId="263" refreshError="1"/>
      <sheetData sheetId="264" refreshError="1"/>
      <sheetData sheetId="265" refreshError="1"/>
      <sheetData sheetId="266"/>
      <sheetData sheetId="267" refreshError="1"/>
      <sheetData sheetId="268" refreshError="1"/>
      <sheetData sheetId="269"/>
      <sheetData sheetId="270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4"/>
      <sheetName val="DTCT"/>
      <sheetName val="KSTK(1778 _x0004_c5o.g)"/>
      <sheetName val="db't(tuyen) (2)"/>
      <sheetName val="dgngia"/>
      <sheetName val="wia nhan cong"/>
      <sheetName val="Tra_ba_x000e_g"/>
      <sheetName val="_x0018_N54"/>
      <sheetName val="gia vat_x0000_lieu"/>
      <sheetName val="gVL"/>
      <sheetName val="tonghoptt (2)"/>
      <sheetName val="tonghoptt"/>
      <sheetName val="ximang"/>
      <sheetName val="da 1x2"/>
      <sheetName val="cat vang"/>
      <sheetName val="phugia555"/>
      <sheetName val="phugia561"/>
      <sheetName val="Dulieu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ia 3_x0000_t lieu"/>
      <sheetName val="dung"/>
      <sheetName val="VL,NC"/>
      <sheetName val="Tra KS"/>
      <sheetName val="Tai khoan"/>
      <sheetName val="2_x0000__x0000_(tuyen)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thanh1"/>
      <sheetName val="TSO_CHUNG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ctTBA"/>
      <sheetName val="CHITIET VL-NC-TT-3p"/>
      <sheetName val="VCV-BE-TONG"/>
      <sheetName val="DTCT-TB"/>
      <sheetName val="dtct cau"/>
      <sheetName val="Tra_bang_QD11-109"/>
      <sheetName val="fia vat lieu"/>
      <sheetName val="Shdet3"/>
      <sheetName val="Cn.gty"/>
      <sheetName val="dbgt(tuien("/>
      <sheetName val="DgiajqatDHC4,"/>
      <sheetName val="KCCP"/>
      <sheetName val="DO AM DT"/>
      <sheetName val="Tonghp"/>
      <sheetName val="Loading"/>
      <sheetName val="Check C"/>
      <sheetName val="_x000c__x0000__x0001__x0000__x0000__x0000__x0001_ý"/>
      <sheetName val="gia vat"/>
      <sheetName val="CTGS"/>
      <sheetName val="DI-ESTI"/>
      <sheetName val="PTVT (MAU)"/>
      <sheetName val="gia vat?lieu"/>
      <sheetName val="NOMENCLATURE"/>
      <sheetName val="ptdg-duong"/>
      <sheetName val="gia 3?t lieu"/>
      <sheetName val="DgiaksatDHC"/>
      <sheetName val="T.Tran( AnLoc"/>
      <sheetName val="gia 8e may"/>
      <sheetName val="Tnnghop"/>
      <sheetName val="BO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onghoptt_(2)"/>
      <sheetName val="da_1x2"/>
      <sheetName val="cat_vang"/>
      <sheetName val="Thuc thanh"/>
      <sheetName val="gia 3"/>
      <sheetName val="2"/>
      <sheetName val="2??(tuyen)"/>
      <sheetName val="_x000c_"/>
      <sheetName val="gia vat_lieu"/>
      <sheetName val="gia 3_t lieu"/>
      <sheetName val="_BCNCKT13_S3.xlsYphugia561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CdȮNhap"/>
      <sheetName val="_x000c_?_x0001_???_x0001_ý"/>
      <sheetName val="[BCNCKT13_S3.xlsYphugia561"/>
      <sheetName val="KH-Q1,Q2,01"/>
      <sheetName val="TL rieng"/>
      <sheetName val="So tong hop "/>
      <sheetName val="_x000c_?_x0001_?_x0001_ý"/>
      <sheetName val="2__(tuyen)"/>
      <sheetName val="_x000c___x0001_____x0001_ý"/>
      <sheetName val="_x000c___x0001___x0001_ý"/>
      <sheetName val="ESTI."/>
      <sheetName val="IBASE"/>
      <sheetName val="Tra_bag"/>
      <sheetName val="N54"/>
      <sheetName val="Tiepdia"/>
      <sheetName val="TK22kV"/>
      <sheetName val="db't(tuyeni (2)"/>
      <sheetName val="_BCNCKT13_S3.xl۽"/>
      <sheetName val="LEGEND"/>
      <sheetName val="Electrical Breakdown"/>
      <sheetName val="PHAN DS 22 KV"/>
      <sheetName val="chi tiet C"/>
      <sheetName val="uniBase"/>
      <sheetName val="vniBase"/>
      <sheetName val="abcBase"/>
      <sheetName val="MF.01%"/>
      <sheetName val="2__€(tuyen)"/>
      <sheetName val="gia_vatlieu"/>
      <sheetName val="Sheet6"/>
      <sheetName val="kl cong"/>
      <sheetName val="thkp"/>
      <sheetName val="clvl"/>
      <sheetName val="ptvl"/>
      <sheetName val="ke"/>
      <sheetName val="_BCNCKT13_S3.xl۽_Ctgs.3"/>
      <sheetName val="Temp"/>
      <sheetName val="Lists"/>
      <sheetName val="SOKTMAY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MTL$-INTER"/>
      <sheetName val="|ong hop"/>
      <sheetName val="C47-BH-ူ9"/>
      <sheetName val="Ke toaٺ_x0001_thuc hien cong trinh"/>
      <sheetName val="_x0010_"/>
      <sheetName val="_x0001_W"/>
      <sheetName val="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TTDZ22"/>
      <sheetName val="_BCNCKT13_S3.xl__Ctgs.3"/>
      <sheetName val="_BCNCKT13_S3.xls_VPPN"/>
      <sheetName val="T.Tranh LkcNinh"/>
      <sheetName val="dbgt(tuyel)"/>
      <sheetName val="KRTK (06)"/>
      <sheetName val="KKKKKKKK"/>
      <sheetName val="PTVT _MAU_"/>
      <sheetName val="db't(tuyen) ,2)"/>
      <sheetName val="5.BANG I"/>
      <sheetName val="FD"/>
      <sheetName val="GI"/>
      <sheetName val="EE (3)"/>
      <sheetName val="PAVEMENT"/>
      <sheetName val="TRAFFIC"/>
      <sheetName val="Don gia-cau"/>
      <sheetName val="_BCNCKT13_S3.xl_"/>
      <sheetName val="C47-BH-_9"/>
      <sheetName val="Ke toa__x0001_thuc hien cong trinh"/>
      <sheetName val="2__�(tuyen)"/>
      <sheetName val="Gia KS"/>
      <sheetName val="________"/>
      <sheetName val="C47-BH-_x0011_1"/>
      <sheetName val="4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NEW-PANEL"/>
      <sheetName val="[BCNCKT13_S3.xl۽_x0000_Ctgs.3"/>
      <sheetName val="2_x0000__x0000_€(tuyen)"/>
      <sheetName val="2??€(tuyen)"/>
      <sheetName val="[BCNCKT13_S3.xl۽?Ctgs.3"/>
      <sheetName val="2_x0000__x0000_�(tuyen)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Cd?Nhap"/>
      <sheetName val="[BCNCKT13_S3.xl??Ctgs.3"/>
      <sheetName val="[BCNCKT13_S3.xls_VPPN"/>
      <sheetName val="_BCNCKT13_S3.xl?"/>
      <sheetName val="C47-BH-?9"/>
      <sheetName val="2_x0000__x0000_?(tuyen)"/>
      <sheetName val="Ke toa?_x0001_thuc hien cong trinh"/>
      <sheetName val="[BCNCKT13_S3.xl?_x0000_Ctgs.3"/>
      <sheetName val="2??�(tuyen)"/>
      <sheetName val="????????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Nhat ky - socai thang 2"/>
      <sheetName val="Sheet7"/>
      <sheetName val="nhat ky so cai thang 1"/>
      <sheetName val="Nhat ky so cai thang3"/>
      <sheetName val="Sheet5"/>
      <sheetName val="DTCT-TPhuoc"/>
      <sheetName val="ND"/>
      <sheetName val="DPCT"/>
      <sheetName val="KSTK(1778 Dcuone)"/>
      <sheetName val="NHAP DS"/>
      <sheetName val="PTDGAntoanGT"/>
      <sheetName val="Cau - Cong"/>
      <sheetName val="vt"/>
      <sheetName val="C47-BH-16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tonghog\"/>
      <sheetName val="Tongke"/>
      <sheetName val="p2_x0000__x0000_l"/>
      <sheetName val="TnTranh AnLoc"/>
      <sheetName val="KST[(17_x0017_8 Dcuong)"/>
      <sheetName val="bang2"/>
      <sheetName val="CHIET TINH TBA"/>
      <sheetName val="nhan cong"/>
      <sheetName val="Phuong an cuối"/>
      <sheetName val="dong hop"/>
      <sheetName val="2_x0000__x0000_(tuqen)"/>
      <sheetName val="2??(tuqen)"/>
      <sheetName val="KSTK(1778 _x005f_x005f_x0004[c5o.g)"/>
      <sheetName val="_x000c__x0000__x0001__x0000__x0"/>
      <sheetName val="2_x005f_x0000__x005f_x0000_(tu"/>
      <sheetName val="_x005f_x000c__x005f_x0000__x005"/>
      <sheetName val="_x005f_x000c___x005f_x0001_____"/>
      <sheetName val="Tra_ba_x005f_x005f_x005f_x000e_"/>
      <sheetName val="gia 3_x005f_x005f_x005f_x0000_t"/>
      <sheetName val="2_x005f_x005f_x005f_x0000__x005"/>
      <sheetName val="_x005f_x005f_x005f_x000c__x005f"/>
      <sheetName val="_x005f_x005f_x005f_x000c___x005"/>
      <sheetName val="Khoi luong"/>
      <sheetName val="Ctg_Gv_x0000_ӱ_x0000__x0000__x0000__x0000__x0000__x0000__x0000__x0000__x0009__x0000__xdcfc_ӱ_x0000__x0004__x0000__x0000__x0000__x0000__x0000__x0000_㠈ӱ_x0000_"/>
      <sheetName val="Ctg_Gv?ӱ????????_x0009_?_xdcfc_ӱ?_x0004_??????㠈ӱ?"/>
      <sheetName val="To~ghop"/>
      <sheetName val="dtct cong"/>
      <sheetName val="2???(tuyen)"/>
      <sheetName val="KST_(17_x0017_8 Dcuong)"/>
      <sheetName val="Chart1"/>
      <sheetName val="Quy hau"/>
      <sheetName val="Uan-ao"/>
      <sheetName val="Xuanhoi"/>
      <sheetName val="Dong thanh"/>
      <sheetName val="TH thiet bi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Ctg_Gv_x0000_ӱ_x0000__x0000__x0000__x0000__x0000__x0000__x0000__x0000_ _x0000__xdcfc_ӱ_x0000__x0004__x0000__x0000__x0000__x0000__x0000__x0000_㠈ӱ_x0000_"/>
      <sheetName val="Ctg_Gv?ӱ???????? ?_xdcfc_ӱ?_x0004_??????㠈ӱ?"/>
      <sheetName val="[BCNCKT13_S3.xl۽"/>
      <sheetName val="j_x000a_"/>
      <sheetName val="n_x000a_"/>
      <sheetName val="r_x000a_"/>
      <sheetName val="v_x000a_"/>
      <sheetName val="z_x000a_"/>
      <sheetName val="~_x000a_"/>
      <sheetName val="_x000a_"/>
      <sheetName val="_x000a_"/>
      <sheetName val="_x000a_"/>
      <sheetName val="_x000a_"/>
      <sheetName val="_x000a_"/>
      <sheetName val="_x000a_"/>
      <sheetName val="[BCNCKT13_S3.xl?"/>
      <sheetName val="p2"/>
      <sheetName val="Ctg_Gv_x0000_ӱ_x0000__x0000__x0000__x0000__x0000__x0000__x0000__x0000__x0009__x0000_�ӱ_x0000__x0004__x0000__x0000__x0000__x0000__x0000__x0000_㠈ӱ_x0000_"/>
      <sheetName val="Ctg_Gv?ӱ????????_x0009_?�ӱ?_x0004_??????㠈ӱ?"/>
      <sheetName val="Ctg_Gv_x0000_ӱ_x0000__x0000__x0000__x0000__x0000__x0000__x0000__x0000_ _x0000_�ӱ_x0000__x0004__x0000__x0000__x0000__x0000__x0000__x0000_㠈ӱ_x0000_"/>
      <sheetName val="T_Tranh_AnLoc4"/>
      <sheetName val="T_Tranh_LocNinh4"/>
      <sheetName val="KSTK(1778_Dcuong)4"/>
      <sheetName val="dbgt(tuyen)_(2)4"/>
      <sheetName val="KSTK_(06)4"/>
      <sheetName val="tong_hop4"/>
      <sheetName val="phan_tich_DG4"/>
      <sheetName val="gia_vat_lieu7"/>
      <sheetName val="gia_xe_may4"/>
      <sheetName val="gia_nhan_cong4"/>
      <sheetName val="Co_gty4"/>
      <sheetName val="T_Tranh_LmcNinh4"/>
      <sheetName val="KQTK_(06)4"/>
      <sheetName val="tonghoptt_(2)4"/>
      <sheetName val="da_1x24"/>
      <sheetName val="cat_vang4"/>
      <sheetName val="Tai_khoan3"/>
      <sheetName val="TK_TGTGT4"/>
      <sheetName val="BR_10%4"/>
      <sheetName val="MV_10%_4"/>
      <sheetName val="MV_01%4"/>
      <sheetName val="Ctg_Thu4"/>
      <sheetName val="Ctg_Chi4"/>
      <sheetName val="Ctg_Gv4"/>
      <sheetName val="Ctgs_14"/>
      <sheetName val="Ctgs_24"/>
      <sheetName val="Ctgs_34"/>
      <sheetName val="Bia_Ctgs4"/>
      <sheetName val="BK_NXT4"/>
      <sheetName val="Ct_Nxt4"/>
      <sheetName val="Cd_Nhap4"/>
      <sheetName val="wia_nhan_cong4"/>
      <sheetName val="db't(tuyen)_(2)4"/>
      <sheetName val="CT_doanh_thu_20054"/>
      <sheetName val="Dthu_2006_sua4"/>
      <sheetName val="Doanh_thu_gia_thanh4"/>
      <sheetName val="6_thang_20064"/>
      <sheetName val="Bao_cao_thue_(2)4"/>
      <sheetName val="Tong_hop_CP_T104"/>
      <sheetName val="Bao_cao_thue4"/>
      <sheetName val="Thue_cong_trinh4"/>
      <sheetName val="Gia_thanh4"/>
      <sheetName val="Pke_toan4"/>
      <sheetName val="Gia_thanh_cong_trinh_-_Hoa4"/>
      <sheetName val="Ke_toan_thuc_hien_cong_trinh4"/>
      <sheetName val="Du_kien_DT_9_thang_de_nop4"/>
      <sheetName val="gia_3t_lieu"/>
      <sheetName val="Tra_KS3"/>
      <sheetName val="dtct_cau3"/>
      <sheetName val="ý"/>
      <sheetName val="Check_C3"/>
      <sheetName val="Thuc_thanh3"/>
      <sheetName val="fia_vat_lieu3"/>
      <sheetName val="Cn_gty3"/>
      <sheetName val="CHITIET_VL-NC-TT-3p3"/>
      <sheetName val="gia_vat?lieu3"/>
      <sheetName val="BTH_phi3"/>
      <sheetName val="BLT_phi3"/>
      <sheetName val="phi,le_phi3"/>
      <sheetName val="Bien_Lai_TON3"/>
      <sheetName val="BCQT_3"/>
      <sheetName val="Giay_di_duong3"/>
      <sheetName val="BC_QT_cua_tung_ap3"/>
      <sheetName val="GIAO_CHI_TIEU_THU_QUY_073"/>
      <sheetName val="BANG_TONG_HOP_GIAY_NOP_TIEN3"/>
      <sheetName val="gia_3?t_lieu3"/>
      <sheetName val="????ý"/>
      <sheetName val="gia_vat3"/>
      <sheetName val="gia_33"/>
      <sheetName val="gia_vat_lieu8"/>
      <sheetName val="____ý"/>
      <sheetName val="gia_3_t_lieu3"/>
      <sheetName val="??ý"/>
      <sheetName val="__ý"/>
      <sheetName val="ESTI_3"/>
      <sheetName val="DO_AM_DT3"/>
      <sheetName val="M_tren3"/>
      <sheetName val="X_dam3"/>
      <sheetName val="C_Cham3"/>
      <sheetName val="Sum_CONG3"/>
      <sheetName val="Sum_CONG_Conlai3"/>
      <sheetName val="Cong_tron3"/>
      <sheetName val="Công_2(4x4)3"/>
      <sheetName val="Gia_cong3"/>
      <sheetName val="Cong_hop3"/>
      <sheetName val="tuyenphu_(2)3"/>
      <sheetName val="Chitietgia_(2)3"/>
      <sheetName val="PTVT_(MAU)3"/>
      <sheetName val="[BCNCKT13_S3_xlsYphugia5613"/>
      <sheetName val="PHAN_DS_22_KV3"/>
      <sheetName val="KSTK(17_x005f_x005f_x0017"/>
      <sheetName val="KSTK(1778 _x005f_x005f_x0"/>
      <sheetName val="gia vat_x005f_x005f_x0000"/>
      <sheetName val="KSTK(1778 _x0004[c5o.g)"/>
      <sheetName val="2_x0000__x0000_(tu"/>
      <sheetName val="_x000c__x0000__x005"/>
      <sheetName val="_x000c___x0001_____"/>
      <sheetName val="Tra_ba_x005f_x000e_"/>
      <sheetName val="gia 3_x005f_x0000_t"/>
      <sheetName val="2_x005f_x0000__x005"/>
      <sheetName val="_x005f_x000c__x005f"/>
      <sheetName val="_x005f_x000c___x005"/>
      <sheetName val="Ctg_Gv_x0000_ӱ_x0000__x0000__x0000__x0000__x0000__x0000__x0000__x0000_ _x0000_?ӱ_x0000__x0004__x0000__x0000__x0000__x0000__x0000__x0000_㠈ӱ_x0000_"/>
      <sheetName val="Ctg_Gv?ӱ???????? ??ӱ?_x0004_??????㠈ӱ?"/>
      <sheetName val="Tra_ba_x000e_"/>
      <sheetName val="gia 3_x0000_t"/>
      <sheetName val="2_x0000__x005"/>
      <sheetName val="_x000c__x005f"/>
      <sheetName val="_x000c_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 refreshError="1"/>
      <sheetData sheetId="327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ON"/>
      <sheetName val="CHOP"/>
      <sheetName val="CVC"/>
      <sheetName val="tra-vat-lieu"/>
      <sheetName val="ptdg"/>
      <sheetName val="DTCT-tong 10-4"/>
      <sheetName val="DTCT-tong"/>
      <sheetName val="TH cong"/>
      <sheetName val="DTCT"/>
      <sheetName val="TH cong-tong"/>
      <sheetName val="THCCH"/>
      <sheetName val="CTCCH"/>
      <sheetName val="XL4Poppy"/>
      <sheetName val="Congty"/>
      <sheetName val="VPPN"/>
      <sheetName val="XN74"/>
      <sheetName val="XN54"/>
      <sheetName val="XN33"/>
      <sheetName val="NK96"/>
      <sheetName val="XL4Test5"/>
      <sheetName val="Thuc thanh"/>
      <sheetName val="Tra_bang"/>
    </sheetNames>
    <sheetDataSet>
      <sheetData sheetId="0"/>
      <sheetData sheetId="1"/>
      <sheetData sheetId="2"/>
      <sheetData sheetId="3"/>
      <sheetData sheetId="4" refreshError="1">
        <row r="68">
          <cell r="B68">
            <v>1</v>
          </cell>
          <cell r="C68">
            <v>1242</v>
          </cell>
          <cell r="D68" t="str">
            <v>HG.6310</v>
          </cell>
          <cell r="F68" t="str">
            <v>BT èng cèng M200</v>
          </cell>
          <cell r="G68" t="str">
            <v>m3</v>
          </cell>
          <cell r="I68" t="str">
            <v/>
          </cell>
          <cell r="K68">
            <v>461221.42658845999</v>
          </cell>
          <cell r="L68">
            <v>32728.640000000003</v>
          </cell>
          <cell r="M68">
            <v>10060.424000000001</v>
          </cell>
        </row>
        <row r="69">
          <cell r="B69" t="str">
            <v/>
          </cell>
          <cell r="C69" t="str">
            <v/>
          </cell>
          <cell r="F69" t="str">
            <v>a. VËt liÖu</v>
          </cell>
          <cell r="J69">
            <v>461221.42658845999</v>
          </cell>
        </row>
        <row r="70">
          <cell r="B70" t="str">
            <v/>
          </cell>
          <cell r="C70" t="str">
            <v>m3</v>
          </cell>
          <cell r="E70" t="str">
            <v>vu</v>
          </cell>
          <cell r="F70" t="str">
            <v>V÷a BT M200 ®¸ 1x2 ®é sôt 2-4</v>
          </cell>
          <cell r="G70" t="str">
            <v>m3</v>
          </cell>
          <cell r="H70">
            <v>1.0149999999999999</v>
          </cell>
          <cell r="I70">
            <v>452144.62327619048</v>
          </cell>
          <cell r="J70">
            <v>458926.7926253333</v>
          </cell>
          <cell r="K70">
            <v>458926.7926253333</v>
          </cell>
        </row>
        <row r="71">
          <cell r="B71" t="str">
            <v/>
          </cell>
          <cell r="C71" t="str">
            <v/>
          </cell>
          <cell r="E71" t="str">
            <v>#</v>
          </cell>
          <cell r="F71" t="str">
            <v>VËt liÖu kh¸c</v>
          </cell>
          <cell r="G71" t="str">
            <v>%</v>
          </cell>
          <cell r="H71">
            <v>0.5</v>
          </cell>
          <cell r="I71">
            <v>458926.7926253333</v>
          </cell>
          <cell r="J71">
            <v>2294.6339631266665</v>
          </cell>
          <cell r="K71">
            <v>2294.6339631266665</v>
          </cell>
        </row>
        <row r="72">
          <cell r="B72" t="str">
            <v/>
          </cell>
          <cell r="C72" t="str">
            <v/>
          </cell>
          <cell r="F72" t="str">
            <v>b. Nh©n c«ng</v>
          </cell>
          <cell r="J72">
            <v>32728.640000000003</v>
          </cell>
        </row>
        <row r="73">
          <cell r="B73" t="str">
            <v/>
          </cell>
          <cell r="C73" t="str">
            <v/>
          </cell>
          <cell r="E73" t="str">
            <v>3,5c</v>
          </cell>
          <cell r="F73" t="str">
            <v>Nh©n c«ng bËc 3,5/7</v>
          </cell>
          <cell r="G73" t="str">
            <v xml:space="preserve">C«ng </v>
          </cell>
          <cell r="H73">
            <v>2.2400000000000002</v>
          </cell>
          <cell r="I73">
            <v>14611</v>
          </cell>
          <cell r="J73">
            <v>32728.640000000003</v>
          </cell>
          <cell r="L73">
            <v>32728.640000000003</v>
          </cell>
        </row>
        <row r="74">
          <cell r="B74" t="str">
            <v/>
          </cell>
          <cell r="C74" t="str">
            <v/>
          </cell>
          <cell r="F74" t="str">
            <v>c. M¸y thi c«ng</v>
          </cell>
          <cell r="J74">
            <v>10060.424000000001</v>
          </cell>
        </row>
        <row r="75">
          <cell r="B75" t="str">
            <v/>
          </cell>
          <cell r="C75" t="str">
            <v/>
          </cell>
          <cell r="E75" t="str">
            <v>250l</v>
          </cell>
          <cell r="F75" t="str">
            <v>M¸y trén 250l</v>
          </cell>
          <cell r="G75" t="str">
            <v>Ca</v>
          </cell>
          <cell r="H75">
            <v>9.5000000000000001E-2</v>
          </cell>
          <cell r="I75">
            <v>96272</v>
          </cell>
          <cell r="J75">
            <v>9145.84</v>
          </cell>
          <cell r="M75">
            <v>9145.84</v>
          </cell>
        </row>
        <row r="76">
          <cell r="B76" t="str">
            <v/>
          </cell>
          <cell r="C76" t="str">
            <v/>
          </cell>
          <cell r="E76" t="str">
            <v>m#</v>
          </cell>
          <cell r="F76" t="str">
            <v>M¸y kh¸c</v>
          </cell>
          <cell r="G76" t="str">
            <v>%</v>
          </cell>
          <cell r="H76">
            <v>10</v>
          </cell>
          <cell r="I76">
            <v>9145.84</v>
          </cell>
          <cell r="J76">
            <v>914.58399999999995</v>
          </cell>
          <cell r="M76">
            <v>914.58399999999995</v>
          </cell>
        </row>
        <row r="77">
          <cell r="B77">
            <v>2</v>
          </cell>
          <cell r="C77">
            <v>1242</v>
          </cell>
          <cell r="D77" t="str">
            <v>KQ.6110</v>
          </cell>
          <cell r="F77" t="str">
            <v>VK thÐp ®æ BT èng cèng</v>
          </cell>
          <cell r="G77" t="str">
            <v>100m2</v>
          </cell>
          <cell r="I77" t="str">
            <v/>
          </cell>
          <cell r="K77">
            <v>184424.95258000001</v>
          </cell>
          <cell r="L77">
            <v>487325.43999999994</v>
          </cell>
          <cell r="M77">
            <v>61367.702999999994</v>
          </cell>
        </row>
        <row r="78">
          <cell r="B78" t="str">
            <v/>
          </cell>
          <cell r="C78" t="str">
            <v/>
          </cell>
          <cell r="F78" t="str">
            <v>a. VËt liÖu</v>
          </cell>
          <cell r="J78">
            <v>184424.95258000001</v>
          </cell>
        </row>
        <row r="79">
          <cell r="B79" t="str">
            <v/>
          </cell>
          <cell r="C79" t="str">
            <v/>
          </cell>
          <cell r="E79" t="str">
            <v>t</v>
          </cell>
          <cell r="F79" t="str">
            <v>ThÐp b¶n</v>
          </cell>
          <cell r="G79" t="str">
            <v>kg</v>
          </cell>
          <cell r="H79">
            <v>17.27</v>
          </cell>
          <cell r="I79">
            <v>4612.3043809523806</v>
          </cell>
          <cell r="J79">
            <v>79654.496659047611</v>
          </cell>
          <cell r="K79">
            <v>79654.496659047611</v>
          </cell>
        </row>
        <row r="80">
          <cell r="B80" t="str">
            <v/>
          </cell>
          <cell r="C80" t="str">
            <v/>
          </cell>
          <cell r="E80" t="str">
            <v>th</v>
          </cell>
          <cell r="F80" t="str">
            <v>ThÐp h×nh</v>
          </cell>
          <cell r="G80" t="str">
            <v>kg</v>
          </cell>
          <cell r="H80">
            <v>16.28</v>
          </cell>
          <cell r="I80">
            <v>4612.3043809523806</v>
          </cell>
          <cell r="J80">
            <v>75088.315321904767</v>
          </cell>
          <cell r="K80">
            <v>75088.315321904767</v>
          </cell>
        </row>
        <row r="81">
          <cell r="B81" t="str">
            <v/>
          </cell>
          <cell r="C81" t="str">
            <v/>
          </cell>
          <cell r="E81" t="str">
            <v>q</v>
          </cell>
          <cell r="F81" t="str">
            <v>Que hµn</v>
          </cell>
          <cell r="G81" t="str">
            <v>kg</v>
          </cell>
          <cell r="H81">
            <v>1.9</v>
          </cell>
          <cell r="I81">
            <v>11000</v>
          </cell>
          <cell r="J81">
            <v>20900</v>
          </cell>
          <cell r="K81">
            <v>20900</v>
          </cell>
        </row>
        <row r="82">
          <cell r="B82" t="str">
            <v/>
          </cell>
          <cell r="C82" t="str">
            <v/>
          </cell>
          <cell r="E82" t="str">
            <v>#</v>
          </cell>
          <cell r="F82" t="str">
            <v>VËt liÖu kh¸c</v>
          </cell>
          <cell r="G82" t="str">
            <v>%</v>
          </cell>
          <cell r="H82">
            <v>5</v>
          </cell>
          <cell r="I82">
            <v>175642.81198095239</v>
          </cell>
          <cell r="J82">
            <v>8782.1405990476196</v>
          </cell>
          <cell r="K82">
            <v>8782.1405990476196</v>
          </cell>
        </row>
        <row r="83">
          <cell r="B83" t="str">
            <v/>
          </cell>
          <cell r="C83" t="str">
            <v/>
          </cell>
          <cell r="F83" t="str">
            <v>b. Nh©n c«ng</v>
          </cell>
          <cell r="J83">
            <v>487325.43999999994</v>
          </cell>
        </row>
        <row r="84">
          <cell r="B84" t="str">
            <v/>
          </cell>
          <cell r="C84" t="str">
            <v/>
          </cell>
          <cell r="E84" t="str">
            <v>4c</v>
          </cell>
          <cell r="F84" t="str">
            <v>Nh©n c«ng bËc 4,0/7</v>
          </cell>
          <cell r="G84" t="str">
            <v xml:space="preserve">C«ng </v>
          </cell>
          <cell r="H84">
            <v>31.759999999999998</v>
          </cell>
          <cell r="I84">
            <v>15344</v>
          </cell>
          <cell r="J84">
            <v>487325.43999999994</v>
          </cell>
          <cell r="L84">
            <v>487325.43999999994</v>
          </cell>
        </row>
        <row r="85">
          <cell r="B85" t="str">
            <v/>
          </cell>
          <cell r="C85" t="str">
            <v/>
          </cell>
          <cell r="F85" t="str">
            <v>c. M¸y thi c«ng</v>
          </cell>
          <cell r="J85">
            <v>61367.702999999994</v>
          </cell>
        </row>
        <row r="86">
          <cell r="B86" t="str">
            <v/>
          </cell>
          <cell r="C86" t="str">
            <v/>
          </cell>
          <cell r="E86" t="str">
            <v>h23</v>
          </cell>
          <cell r="F86" t="str">
            <v>M¸y hµn 23KW</v>
          </cell>
          <cell r="G86" t="str">
            <v>Ca</v>
          </cell>
          <cell r="H86">
            <v>0.69</v>
          </cell>
          <cell r="I86">
            <v>77338</v>
          </cell>
          <cell r="J86">
            <v>53363.219999999994</v>
          </cell>
          <cell r="M86">
            <v>53363.219999999994</v>
          </cell>
        </row>
        <row r="87">
          <cell r="B87" t="str">
            <v/>
          </cell>
          <cell r="C87" t="str">
            <v/>
          </cell>
          <cell r="E87" t="str">
            <v>m#</v>
          </cell>
          <cell r="F87" t="str">
            <v>M¸y kh¸c</v>
          </cell>
          <cell r="G87" t="str">
            <v>%</v>
          </cell>
          <cell r="H87">
            <v>15</v>
          </cell>
          <cell r="I87">
            <v>53363.219999999994</v>
          </cell>
          <cell r="J87">
            <v>8004.4829999999993</v>
          </cell>
          <cell r="M87">
            <v>8004.4829999999993</v>
          </cell>
        </row>
        <row r="88">
          <cell r="B88">
            <v>3</v>
          </cell>
          <cell r="C88">
            <v>1242</v>
          </cell>
          <cell r="D88" t="str">
            <v>IB.3611</v>
          </cell>
          <cell r="F88" t="str">
            <v>Cèt thÐp èng cèng d=6mm</v>
          </cell>
          <cell r="G88" t="str">
            <v>TÊn</v>
          </cell>
          <cell r="I88" t="str">
            <v/>
          </cell>
          <cell r="K88">
            <v>4872452.1885714279</v>
          </cell>
          <cell r="L88">
            <v>364880.32</v>
          </cell>
          <cell r="M88">
            <v>15915.6</v>
          </cell>
        </row>
        <row r="89">
          <cell r="B89" t="str">
            <v/>
          </cell>
          <cell r="C89" t="str">
            <v/>
          </cell>
          <cell r="F89" t="str">
            <v>a. VËt liÖu</v>
          </cell>
          <cell r="J89">
            <v>4872452.1885714279</v>
          </cell>
        </row>
        <row r="90">
          <cell r="B90" t="str">
            <v/>
          </cell>
          <cell r="C90" t="str">
            <v/>
          </cell>
          <cell r="E90" t="str">
            <v>d6</v>
          </cell>
          <cell r="F90" t="str">
            <v>ThÐp trßn d=6mm</v>
          </cell>
          <cell r="G90" t="str">
            <v>kg</v>
          </cell>
          <cell r="H90">
            <v>1005</v>
          </cell>
          <cell r="I90">
            <v>4707.542476190476</v>
          </cell>
          <cell r="J90">
            <v>4731080.1885714279</v>
          </cell>
          <cell r="K90">
            <v>4731080.1885714279</v>
          </cell>
        </row>
        <row r="91">
          <cell r="B91" t="str">
            <v/>
          </cell>
          <cell r="C91" t="str">
            <v/>
          </cell>
          <cell r="E91" t="str">
            <v>d</v>
          </cell>
          <cell r="F91" t="str">
            <v xml:space="preserve">D©y thÐp </v>
          </cell>
          <cell r="G91" t="str">
            <v>kg</v>
          </cell>
          <cell r="H91">
            <v>21.42</v>
          </cell>
          <cell r="I91">
            <v>6600</v>
          </cell>
          <cell r="J91">
            <v>141372</v>
          </cell>
          <cell r="K91">
            <v>141372</v>
          </cell>
        </row>
        <row r="92">
          <cell r="B92" t="str">
            <v/>
          </cell>
          <cell r="C92" t="str">
            <v/>
          </cell>
          <cell r="F92" t="str">
            <v>b. Nh©n c«ng</v>
          </cell>
          <cell r="J92">
            <v>364880.32</v>
          </cell>
        </row>
        <row r="93">
          <cell r="B93" t="str">
            <v/>
          </cell>
          <cell r="C93" t="str">
            <v/>
          </cell>
          <cell r="E93" t="str">
            <v>4c</v>
          </cell>
          <cell r="F93" t="str">
            <v>Nh©n c«ng bËc 4,0/7</v>
          </cell>
          <cell r="G93" t="str">
            <v xml:space="preserve">C«ng </v>
          </cell>
          <cell r="H93">
            <v>23.78</v>
          </cell>
          <cell r="I93">
            <v>15344</v>
          </cell>
          <cell r="J93">
            <v>364880.32</v>
          </cell>
          <cell r="L93">
            <v>364880.32</v>
          </cell>
        </row>
        <row r="94">
          <cell r="B94" t="str">
            <v/>
          </cell>
          <cell r="C94" t="str">
            <v/>
          </cell>
          <cell r="F94" t="str">
            <v>c. M¸y thi c«ng</v>
          </cell>
          <cell r="J94">
            <v>15915.6</v>
          </cell>
        </row>
        <row r="95">
          <cell r="B95" t="str">
            <v/>
          </cell>
          <cell r="C95" t="str">
            <v/>
          </cell>
          <cell r="E95" t="str">
            <v>cu</v>
          </cell>
          <cell r="F95" t="str">
            <v>M¸y c¾t uèn cèt thÐp</v>
          </cell>
          <cell r="G95" t="str">
            <v>Ca</v>
          </cell>
          <cell r="H95">
            <v>0.4</v>
          </cell>
          <cell r="I95">
            <v>39789</v>
          </cell>
          <cell r="J95">
            <v>15915.6</v>
          </cell>
          <cell r="M95">
            <v>15915.6</v>
          </cell>
        </row>
        <row r="96">
          <cell r="B96">
            <v>4</v>
          </cell>
          <cell r="C96">
            <v>1242</v>
          </cell>
          <cell r="D96" t="str">
            <v>IB.3611</v>
          </cell>
          <cell r="F96" t="str">
            <v>Cèt thÐp èng cèng d=10mm</v>
          </cell>
          <cell r="G96" t="str">
            <v>TÊn</v>
          </cell>
          <cell r="I96" t="str">
            <v/>
          </cell>
          <cell r="K96">
            <v>4585309.3314285716</v>
          </cell>
          <cell r="L96">
            <v>364880.32</v>
          </cell>
          <cell r="M96">
            <v>15915.6</v>
          </cell>
        </row>
        <row r="97">
          <cell r="B97" t="str">
            <v/>
          </cell>
          <cell r="C97" t="str">
            <v/>
          </cell>
          <cell r="F97" t="str">
            <v>a. VËt liÖu</v>
          </cell>
          <cell r="J97">
            <v>4585309.3314285716</v>
          </cell>
        </row>
        <row r="98">
          <cell r="B98" t="str">
            <v/>
          </cell>
          <cell r="C98" t="str">
            <v/>
          </cell>
          <cell r="E98" t="str">
            <v>d10</v>
          </cell>
          <cell r="F98" t="str">
            <v>ThÐp trßn d=10mm</v>
          </cell>
          <cell r="G98" t="str">
            <v>kg</v>
          </cell>
          <cell r="H98">
            <v>1005</v>
          </cell>
          <cell r="I98">
            <v>4421.8281904761907</v>
          </cell>
          <cell r="J98">
            <v>4443937.3314285716</v>
          </cell>
          <cell r="K98">
            <v>4443937.3314285716</v>
          </cell>
        </row>
        <row r="99">
          <cell r="B99" t="str">
            <v/>
          </cell>
          <cell r="C99" t="str">
            <v/>
          </cell>
          <cell r="E99" t="str">
            <v>d</v>
          </cell>
          <cell r="F99" t="str">
            <v xml:space="preserve">D©y thÐp </v>
          </cell>
          <cell r="G99" t="str">
            <v>kg</v>
          </cell>
          <cell r="H99">
            <v>21.42</v>
          </cell>
          <cell r="I99">
            <v>6600</v>
          </cell>
          <cell r="J99">
            <v>141372</v>
          </cell>
          <cell r="K99">
            <v>141372</v>
          </cell>
        </row>
        <row r="100">
          <cell r="B100" t="str">
            <v/>
          </cell>
          <cell r="C100" t="str">
            <v/>
          </cell>
          <cell r="F100" t="str">
            <v>b. Nh©n c«ng</v>
          </cell>
          <cell r="J100">
            <v>364880.32</v>
          </cell>
        </row>
        <row r="101">
          <cell r="B101" t="str">
            <v/>
          </cell>
          <cell r="C101" t="str">
            <v/>
          </cell>
          <cell r="E101" t="str">
            <v>4c</v>
          </cell>
          <cell r="F101" t="str">
            <v>Nh©n c«ng bËc 4,0/7</v>
          </cell>
          <cell r="G101" t="str">
            <v xml:space="preserve">C«ng </v>
          </cell>
          <cell r="H101">
            <v>23.78</v>
          </cell>
          <cell r="I101">
            <v>15344</v>
          </cell>
          <cell r="J101">
            <v>364880.32</v>
          </cell>
          <cell r="L101">
            <v>364880.32</v>
          </cell>
        </row>
        <row r="102">
          <cell r="B102" t="str">
            <v/>
          </cell>
          <cell r="C102" t="str">
            <v/>
          </cell>
          <cell r="F102" t="str">
            <v>c. M¸y thi c«ng</v>
          </cell>
          <cell r="J102">
            <v>15915.6</v>
          </cell>
        </row>
        <row r="103">
          <cell r="B103" t="str">
            <v/>
          </cell>
          <cell r="C103" t="str">
            <v/>
          </cell>
          <cell r="E103" t="str">
            <v>cu</v>
          </cell>
          <cell r="F103" t="str">
            <v>M¸y c¾t uèn cèt thÐp</v>
          </cell>
          <cell r="G103" t="str">
            <v>Ca</v>
          </cell>
          <cell r="H103">
            <v>0.4</v>
          </cell>
          <cell r="I103">
            <v>39789</v>
          </cell>
          <cell r="J103">
            <v>15915.6</v>
          </cell>
          <cell r="M103">
            <v>15915.6</v>
          </cell>
        </row>
        <row r="104">
          <cell r="B104">
            <v>5</v>
          </cell>
          <cell r="C104">
            <v>1242</v>
          </cell>
          <cell r="D104" t="str">
            <v>IB.3621</v>
          </cell>
          <cell r="F104" t="str">
            <v>Cèt thÐp èng cèng d=12mm</v>
          </cell>
          <cell r="G104" t="str">
            <v>TÊn</v>
          </cell>
          <cell r="I104" t="str">
            <v/>
          </cell>
          <cell r="K104">
            <v>4660441.3257142855</v>
          </cell>
          <cell r="L104">
            <v>209752.48</v>
          </cell>
          <cell r="M104">
            <v>189759.16200000001</v>
          </cell>
        </row>
        <row r="105">
          <cell r="B105" t="str">
            <v/>
          </cell>
          <cell r="C105" t="str">
            <v/>
          </cell>
          <cell r="F105" t="str">
            <v>a. VËt liÖu</v>
          </cell>
          <cell r="J105">
            <v>4660441.3257142855</v>
          </cell>
        </row>
        <row r="106">
          <cell r="B106" t="str">
            <v/>
          </cell>
          <cell r="C106" t="str">
            <v/>
          </cell>
          <cell r="E106" t="str">
            <v>d12</v>
          </cell>
          <cell r="F106" t="str">
            <v>ThÐp trßn d=12mm</v>
          </cell>
          <cell r="G106" t="str">
            <v>kg</v>
          </cell>
          <cell r="H106">
            <v>1020</v>
          </cell>
          <cell r="I106">
            <v>4374.209142857143</v>
          </cell>
          <cell r="J106">
            <v>4461693.3257142855</v>
          </cell>
          <cell r="K106">
            <v>4461693.3257142855</v>
          </cell>
        </row>
        <row r="107">
          <cell r="B107" t="str">
            <v/>
          </cell>
          <cell r="C107" t="str">
            <v/>
          </cell>
          <cell r="E107" t="str">
            <v>d</v>
          </cell>
          <cell r="F107" t="str">
            <v xml:space="preserve">D©y thÐp </v>
          </cell>
          <cell r="G107" t="str">
            <v>kg</v>
          </cell>
          <cell r="H107">
            <v>14.28</v>
          </cell>
          <cell r="I107">
            <v>6600</v>
          </cell>
          <cell r="J107">
            <v>94248</v>
          </cell>
          <cell r="K107">
            <v>94248</v>
          </cell>
        </row>
        <row r="108">
          <cell r="B108" t="str">
            <v/>
          </cell>
          <cell r="C108" t="str">
            <v/>
          </cell>
          <cell r="E108" t="str">
            <v>q</v>
          </cell>
          <cell r="F108" t="str">
            <v>Que hµn</v>
          </cell>
          <cell r="G108" t="str">
            <v>kg</v>
          </cell>
          <cell r="H108">
            <v>9.5</v>
          </cell>
          <cell r="I108">
            <v>11000</v>
          </cell>
          <cell r="J108">
            <v>104500</v>
          </cell>
          <cell r="K108">
            <v>104500</v>
          </cell>
        </row>
        <row r="109">
          <cell r="B109" t="str">
            <v/>
          </cell>
          <cell r="C109" t="str">
            <v/>
          </cell>
          <cell r="F109" t="str">
            <v>b. Nh©n c«ng</v>
          </cell>
          <cell r="J109">
            <v>209752.48</v>
          </cell>
        </row>
        <row r="110">
          <cell r="B110" t="str">
            <v/>
          </cell>
          <cell r="C110" t="str">
            <v/>
          </cell>
          <cell r="E110" t="str">
            <v>4c</v>
          </cell>
          <cell r="F110" t="str">
            <v>Nh©n c«ng bËc 4,0/7</v>
          </cell>
          <cell r="G110" t="str">
            <v xml:space="preserve">C«ng </v>
          </cell>
          <cell r="H110">
            <v>13.67</v>
          </cell>
          <cell r="I110">
            <v>15344</v>
          </cell>
          <cell r="J110">
            <v>209752.48</v>
          </cell>
          <cell r="L110">
            <v>209752.48</v>
          </cell>
        </row>
        <row r="111">
          <cell r="B111" t="str">
            <v/>
          </cell>
          <cell r="C111" t="str">
            <v/>
          </cell>
          <cell r="F111" t="str">
            <v>c. M¸y thi c«ng</v>
          </cell>
          <cell r="J111">
            <v>189759.16200000001</v>
          </cell>
        </row>
        <row r="112">
          <cell r="B112" t="str">
            <v/>
          </cell>
          <cell r="C112" t="str">
            <v/>
          </cell>
          <cell r="E112" t="str">
            <v>h23</v>
          </cell>
          <cell r="F112" t="str">
            <v>M¸y hµn 23KW</v>
          </cell>
          <cell r="G112" t="str">
            <v>Ca</v>
          </cell>
          <cell r="H112">
            <v>2.2890000000000001</v>
          </cell>
          <cell r="I112">
            <v>77338</v>
          </cell>
          <cell r="J112">
            <v>177026.682</v>
          </cell>
          <cell r="M112">
            <v>177026.682</v>
          </cell>
        </row>
        <row r="113">
          <cell r="B113" t="str">
            <v/>
          </cell>
          <cell r="C113" t="str">
            <v/>
          </cell>
          <cell r="E113" t="str">
            <v>cu</v>
          </cell>
          <cell r="F113" t="str">
            <v>M¸y c¾t uèn cèt thÐp</v>
          </cell>
          <cell r="G113" t="str">
            <v>Ca</v>
          </cell>
          <cell r="H113">
            <v>0.32</v>
          </cell>
          <cell r="I113">
            <v>39789</v>
          </cell>
          <cell r="J113">
            <v>12732.48</v>
          </cell>
          <cell r="M113">
            <v>12732.48</v>
          </cell>
        </row>
        <row r="114">
          <cell r="B114">
            <v>6</v>
          </cell>
          <cell r="C114">
            <v>1242</v>
          </cell>
          <cell r="D114" t="str">
            <v>UD.3430</v>
          </cell>
          <cell r="F114" t="str">
            <v>QuÐt nhùa vµ mèi nèi èng cèng d=125</v>
          </cell>
          <cell r="G114" t="str">
            <v>1èng</v>
          </cell>
          <cell r="I114" t="str">
            <v/>
          </cell>
          <cell r="K114">
            <v>83667.361417142849</v>
          </cell>
          <cell r="L114">
            <v>11250.470000000001</v>
          </cell>
          <cell r="M114">
            <v>0</v>
          </cell>
        </row>
        <row r="115">
          <cell r="B115" t="str">
            <v/>
          </cell>
          <cell r="C115" t="str">
            <v/>
          </cell>
          <cell r="F115" t="str">
            <v>a. VËt liÖu</v>
          </cell>
          <cell r="J115">
            <v>83667.361417142849</v>
          </cell>
        </row>
        <row r="116">
          <cell r="B116" t="str">
            <v/>
          </cell>
          <cell r="C116" t="str">
            <v/>
          </cell>
          <cell r="E116" t="str">
            <v>n</v>
          </cell>
          <cell r="F116" t="str">
            <v>Nhùa ®­êng</v>
          </cell>
          <cell r="G116" t="str">
            <v>kg</v>
          </cell>
          <cell r="H116">
            <v>18.96</v>
          </cell>
          <cell r="I116">
            <v>3428.1836190476188</v>
          </cell>
          <cell r="J116">
            <v>64998.361417142856</v>
          </cell>
          <cell r="K116">
            <v>64998.361417142856</v>
          </cell>
        </row>
        <row r="117">
          <cell r="B117" t="str">
            <v/>
          </cell>
          <cell r="C117" t="str">
            <v/>
          </cell>
          <cell r="E117" t="str">
            <v>gid</v>
          </cell>
          <cell r="F117" t="str">
            <v>GiÊy dÇu</v>
          </cell>
          <cell r="G117" t="str">
            <v>m2</v>
          </cell>
          <cell r="H117">
            <v>1.75</v>
          </cell>
          <cell r="I117">
            <v>7350</v>
          </cell>
          <cell r="J117">
            <v>12862.5</v>
          </cell>
          <cell r="K117">
            <v>12862.5</v>
          </cell>
        </row>
        <row r="118">
          <cell r="B118" t="str">
            <v/>
          </cell>
          <cell r="C118" t="str">
            <v/>
          </cell>
          <cell r="E118" t="str">
            <v>®ay</v>
          </cell>
          <cell r="F118" t="str">
            <v>§ay</v>
          </cell>
          <cell r="G118" t="str">
            <v>kg</v>
          </cell>
          <cell r="H118">
            <v>0.79</v>
          </cell>
          <cell r="I118">
            <v>7350</v>
          </cell>
          <cell r="J118">
            <v>5806.5</v>
          </cell>
          <cell r="K118">
            <v>5806.5</v>
          </cell>
        </row>
        <row r="119">
          <cell r="B119" t="str">
            <v/>
          </cell>
          <cell r="C119" t="str">
            <v/>
          </cell>
          <cell r="F119" t="str">
            <v>b. Nh©n c«ng</v>
          </cell>
          <cell r="J119">
            <v>11250.470000000001</v>
          </cell>
        </row>
        <row r="120">
          <cell r="B120" t="str">
            <v/>
          </cell>
          <cell r="C120" t="str">
            <v/>
          </cell>
          <cell r="E120" t="str">
            <v>3,5c</v>
          </cell>
          <cell r="F120" t="str">
            <v>Nh©n c«ng bËc 3,5/7</v>
          </cell>
          <cell r="G120" t="str">
            <v xml:space="preserve">C«ng </v>
          </cell>
          <cell r="H120">
            <v>0.77</v>
          </cell>
          <cell r="I120">
            <v>14611</v>
          </cell>
          <cell r="J120">
            <v>11250.470000000001</v>
          </cell>
          <cell r="L120">
            <v>11250.470000000001</v>
          </cell>
        </row>
        <row r="121">
          <cell r="B121">
            <v>7</v>
          </cell>
          <cell r="C121">
            <v>1242</v>
          </cell>
          <cell r="D121" t="str">
            <v>UD.3420</v>
          </cell>
          <cell r="F121" t="str">
            <v>QuÐt nhùa vµ mèi nèi èng cèng d=100</v>
          </cell>
          <cell r="G121" t="str">
            <v>1èng</v>
          </cell>
          <cell r="I121" t="str">
            <v/>
          </cell>
          <cell r="K121">
            <v>68209.282422857141</v>
          </cell>
          <cell r="L121">
            <v>7889.9400000000005</v>
          </cell>
          <cell r="M121">
            <v>0</v>
          </cell>
        </row>
        <row r="122">
          <cell r="B122" t="str">
            <v/>
          </cell>
          <cell r="C122" t="str">
            <v/>
          </cell>
          <cell r="F122" t="str">
            <v>a. VËt liÖu</v>
          </cell>
          <cell r="J122">
            <v>68209.282422857141</v>
          </cell>
        </row>
        <row r="123">
          <cell r="B123" t="str">
            <v/>
          </cell>
          <cell r="C123" t="str">
            <v/>
          </cell>
          <cell r="E123" t="str">
            <v>n</v>
          </cell>
          <cell r="F123" t="str">
            <v>Nhùa ®­êng</v>
          </cell>
          <cell r="G123" t="str">
            <v>kg</v>
          </cell>
          <cell r="H123">
            <v>15.48</v>
          </cell>
          <cell r="I123">
            <v>3428.1836190476188</v>
          </cell>
          <cell r="J123">
            <v>53068.282422857141</v>
          </cell>
          <cell r="K123">
            <v>53068.282422857141</v>
          </cell>
        </row>
        <row r="124">
          <cell r="B124" t="str">
            <v/>
          </cell>
          <cell r="C124" t="str">
            <v/>
          </cell>
          <cell r="E124" t="str">
            <v>gid</v>
          </cell>
          <cell r="F124" t="str">
            <v>GiÊy dÇu</v>
          </cell>
          <cell r="G124" t="str">
            <v>m2</v>
          </cell>
          <cell r="H124">
            <v>1.44</v>
          </cell>
          <cell r="I124">
            <v>7350</v>
          </cell>
          <cell r="J124">
            <v>10584</v>
          </cell>
          <cell r="K124">
            <v>10584</v>
          </cell>
        </row>
        <row r="125">
          <cell r="B125" t="str">
            <v/>
          </cell>
          <cell r="C125" t="str">
            <v/>
          </cell>
          <cell r="E125" t="str">
            <v>®ay</v>
          </cell>
          <cell r="F125" t="str">
            <v>§ay</v>
          </cell>
          <cell r="G125" t="str">
            <v>kg</v>
          </cell>
          <cell r="H125">
            <v>0.62</v>
          </cell>
          <cell r="I125">
            <v>7350</v>
          </cell>
          <cell r="J125">
            <v>4557</v>
          </cell>
          <cell r="K125">
            <v>4557</v>
          </cell>
        </row>
        <row r="126">
          <cell r="B126" t="str">
            <v/>
          </cell>
          <cell r="C126" t="str">
            <v/>
          </cell>
          <cell r="F126" t="str">
            <v>b. Nh©n c«ng</v>
          </cell>
          <cell r="J126">
            <v>7889.9400000000005</v>
          </cell>
        </row>
        <row r="127">
          <cell r="B127" t="str">
            <v/>
          </cell>
          <cell r="C127" t="str">
            <v/>
          </cell>
          <cell r="E127" t="str">
            <v>3,5c</v>
          </cell>
          <cell r="F127" t="str">
            <v>Nh©n c«ng bËc 3,5/7</v>
          </cell>
          <cell r="G127" t="str">
            <v xml:space="preserve">C«ng </v>
          </cell>
          <cell r="H127">
            <v>0.54</v>
          </cell>
          <cell r="I127">
            <v>14611</v>
          </cell>
          <cell r="J127">
            <v>7889.9400000000005</v>
          </cell>
          <cell r="L127">
            <v>7889.9400000000005</v>
          </cell>
        </row>
        <row r="128">
          <cell r="B128">
            <v>8</v>
          </cell>
          <cell r="C128">
            <v>29</v>
          </cell>
          <cell r="D128" t="str">
            <v>XR.6312</v>
          </cell>
          <cell r="F128" t="str">
            <v xml:space="preserve">§Êt sÐt dµy 15cm bäc trªn th©n cèng </v>
          </cell>
          <cell r="G128" t="str">
            <v>m3</v>
          </cell>
          <cell r="I128" t="str">
            <v/>
          </cell>
          <cell r="K128">
            <v>11000</v>
          </cell>
          <cell r="L128">
            <v>17533.2</v>
          </cell>
          <cell r="M128">
            <v>0</v>
          </cell>
        </row>
        <row r="129">
          <cell r="B129" t="str">
            <v/>
          </cell>
          <cell r="C129" t="str">
            <v/>
          </cell>
          <cell r="F129" t="str">
            <v>a. VËt liÖu</v>
          </cell>
          <cell r="J129">
            <v>11000</v>
          </cell>
        </row>
        <row r="130">
          <cell r="B130" t="str">
            <v/>
          </cell>
          <cell r="C130" t="str">
            <v/>
          </cell>
          <cell r="E130" t="str">
            <v>ds</v>
          </cell>
          <cell r="F130" t="str">
            <v>§Êt sÐt dÎo</v>
          </cell>
          <cell r="G130" t="str">
            <v>m3</v>
          </cell>
          <cell r="H130">
            <v>1.1000000000000001</v>
          </cell>
          <cell r="I130">
            <v>10000</v>
          </cell>
          <cell r="J130">
            <v>11000</v>
          </cell>
          <cell r="K130">
            <v>11000</v>
          </cell>
        </row>
        <row r="131">
          <cell r="B131" t="str">
            <v/>
          </cell>
          <cell r="C131" t="str">
            <v/>
          </cell>
          <cell r="F131" t="str">
            <v>b. Nh©n c«ng</v>
          </cell>
          <cell r="J131">
            <v>17533.2</v>
          </cell>
        </row>
        <row r="132">
          <cell r="B132" t="str">
            <v/>
          </cell>
          <cell r="C132" t="str">
            <v/>
          </cell>
          <cell r="E132" t="str">
            <v>3,5c</v>
          </cell>
          <cell r="F132" t="str">
            <v>Nh©n c«ng bËc 3,5/7</v>
          </cell>
          <cell r="G132" t="str">
            <v xml:space="preserve">C«ng </v>
          </cell>
          <cell r="H132">
            <v>1.2</v>
          </cell>
          <cell r="I132">
            <v>14611</v>
          </cell>
          <cell r="J132">
            <v>17533.2</v>
          </cell>
          <cell r="L132">
            <v>17533.2</v>
          </cell>
        </row>
        <row r="133">
          <cell r="B133">
            <v>9</v>
          </cell>
          <cell r="C133">
            <v>1242</v>
          </cell>
          <cell r="D133" t="str">
            <v>BB.1411</v>
          </cell>
          <cell r="F133" t="str">
            <v>§¾p c¸t h¹t th« K95 th©n cèng</v>
          </cell>
          <cell r="G133" t="str">
            <v>m3</v>
          </cell>
          <cell r="I133" t="str">
            <v/>
          </cell>
          <cell r="K133">
            <v>107535.07487999999</v>
          </cell>
          <cell r="L133">
            <v>7549.3600000000006</v>
          </cell>
          <cell r="M133">
            <v>0</v>
          </cell>
        </row>
        <row r="134">
          <cell r="B134" t="str">
            <v/>
          </cell>
          <cell r="C134" t="str">
            <v/>
          </cell>
          <cell r="F134" t="str">
            <v>a. VËt liÖu</v>
          </cell>
          <cell r="J134">
            <v>107535.07487999999</v>
          </cell>
        </row>
        <row r="135">
          <cell r="B135" t="str">
            <v/>
          </cell>
          <cell r="C135" t="str">
            <v/>
          </cell>
          <cell r="E135" t="str">
            <v>c</v>
          </cell>
          <cell r="F135" t="str">
            <v>C¸t vµng</v>
          </cell>
          <cell r="G135" t="str">
            <v>m3</v>
          </cell>
          <cell r="H135">
            <v>1.22</v>
          </cell>
          <cell r="I135">
            <v>86415.199999999983</v>
          </cell>
          <cell r="J135">
            <v>105426.54399999998</v>
          </cell>
          <cell r="K135">
            <v>105426.54399999998</v>
          </cell>
        </row>
        <row r="136">
          <cell r="B136" t="str">
            <v/>
          </cell>
          <cell r="C136" t="str">
            <v/>
          </cell>
          <cell r="E136" t="str">
            <v>#</v>
          </cell>
          <cell r="F136" t="str">
            <v>VËt liÖu kh¸c</v>
          </cell>
          <cell r="G136" t="str">
            <v>%</v>
          </cell>
          <cell r="H136">
            <v>2</v>
          </cell>
          <cell r="I136">
            <v>105426.54399999998</v>
          </cell>
          <cell r="J136">
            <v>2108.5308799999998</v>
          </cell>
          <cell r="K136">
            <v>2108.5308799999998</v>
          </cell>
        </row>
        <row r="137">
          <cell r="B137" t="str">
            <v/>
          </cell>
          <cell r="C137" t="str">
            <v/>
          </cell>
          <cell r="F137" t="str">
            <v>b. Nh©n c«ng</v>
          </cell>
          <cell r="J137">
            <v>7549.3600000000006</v>
          </cell>
        </row>
        <row r="138">
          <cell r="B138" t="str">
            <v/>
          </cell>
          <cell r="C138" t="str">
            <v/>
          </cell>
          <cell r="E138" t="str">
            <v>2,7c</v>
          </cell>
          <cell r="F138" t="str">
            <v>Nh©n c«ng bËc 2,7/7</v>
          </cell>
          <cell r="G138" t="str">
            <v xml:space="preserve">C«ng </v>
          </cell>
          <cell r="H138">
            <v>0.56000000000000005</v>
          </cell>
          <cell r="I138">
            <v>13481</v>
          </cell>
          <cell r="J138">
            <v>7549.3600000000006</v>
          </cell>
          <cell r="L138">
            <v>7549.3600000000006</v>
          </cell>
        </row>
        <row r="139">
          <cell r="B139">
            <v>10</v>
          </cell>
          <cell r="C139">
            <v>1242</v>
          </cell>
          <cell r="D139" t="str">
            <v>BA.1324</v>
          </cell>
          <cell r="F139" t="str">
            <v>§µo ®Êt cÊp 4 thñ c«ng</v>
          </cell>
          <cell r="G139" t="str">
            <v>m3</v>
          </cell>
          <cell r="I139" t="str">
            <v/>
          </cell>
          <cell r="K139">
            <v>0</v>
          </cell>
          <cell r="L139">
            <v>26962</v>
          </cell>
          <cell r="M139">
            <v>0</v>
          </cell>
        </row>
        <row r="140">
          <cell r="B140" t="str">
            <v/>
          </cell>
          <cell r="C140" t="str">
            <v/>
          </cell>
          <cell r="F140" t="str">
            <v>b. Nh©n c«ng</v>
          </cell>
          <cell r="J140">
            <v>26962</v>
          </cell>
        </row>
        <row r="141">
          <cell r="B141" t="str">
            <v/>
          </cell>
          <cell r="C141" t="str">
            <v/>
          </cell>
          <cell r="E141" t="str">
            <v>2,7c</v>
          </cell>
          <cell r="F141" t="str">
            <v>Nh©n c«ng bËc 2,7/7</v>
          </cell>
          <cell r="G141" t="str">
            <v xml:space="preserve">C«ng </v>
          </cell>
          <cell r="H141">
            <v>2</v>
          </cell>
          <cell r="I141">
            <v>13481</v>
          </cell>
          <cell r="J141">
            <v>26962</v>
          </cell>
          <cell r="L141">
            <v>26962</v>
          </cell>
        </row>
        <row r="142">
          <cell r="B142">
            <v>11</v>
          </cell>
          <cell r="C142">
            <v>1242</v>
          </cell>
          <cell r="D142" t="str">
            <v>BA.1383</v>
          </cell>
          <cell r="F142" t="str">
            <v>§µo ®Êt cÊp 3 b»ng thñ c«ng</v>
          </cell>
          <cell r="G142" t="str">
            <v>m3</v>
          </cell>
          <cell r="I142" t="str">
            <v/>
          </cell>
          <cell r="K142">
            <v>0</v>
          </cell>
          <cell r="L142">
            <v>15637.96</v>
          </cell>
          <cell r="M142">
            <v>0</v>
          </cell>
        </row>
        <row r="143">
          <cell r="B143" t="str">
            <v/>
          </cell>
          <cell r="C143" t="str">
            <v/>
          </cell>
          <cell r="F143" t="str">
            <v>b. Nh©n c«ng</v>
          </cell>
          <cell r="J143">
            <v>15637.96</v>
          </cell>
        </row>
        <row r="144">
          <cell r="B144" t="str">
            <v/>
          </cell>
          <cell r="C144" t="str">
            <v/>
          </cell>
          <cell r="E144" t="str">
            <v>2,7c</v>
          </cell>
          <cell r="F144" t="str">
            <v>Nh©n c«ng bËc 2,7/7</v>
          </cell>
          <cell r="G144" t="str">
            <v xml:space="preserve">C«ng </v>
          </cell>
          <cell r="H144">
            <v>1.1599999999999999</v>
          </cell>
          <cell r="I144">
            <v>13481</v>
          </cell>
          <cell r="J144">
            <v>15637.96</v>
          </cell>
          <cell r="L144">
            <v>15637.96</v>
          </cell>
        </row>
        <row r="145">
          <cell r="B145">
            <v>12</v>
          </cell>
          <cell r="C145">
            <v>1242</v>
          </cell>
          <cell r="D145" t="str">
            <v>BE1113</v>
          </cell>
          <cell r="F145" t="str">
            <v>§µo ®Êt mãng cÊp 3 b»ng m¸y</v>
          </cell>
          <cell r="G145" t="str">
            <v>100m3</v>
          </cell>
          <cell r="I145" t="str">
            <v/>
          </cell>
          <cell r="K145">
            <v>0</v>
          </cell>
          <cell r="L145">
            <v>44132.04</v>
          </cell>
          <cell r="M145">
            <v>580205.58000000007</v>
          </cell>
        </row>
        <row r="146">
          <cell r="B146" t="str">
            <v/>
          </cell>
          <cell r="C146" t="str">
            <v/>
          </cell>
          <cell r="F146" t="str">
            <v>b. Nh©n c«ng</v>
          </cell>
          <cell r="J146">
            <v>44132.04</v>
          </cell>
        </row>
        <row r="147">
          <cell r="B147" t="str">
            <v/>
          </cell>
          <cell r="C147" t="str">
            <v/>
          </cell>
          <cell r="E147">
            <v>3</v>
          </cell>
          <cell r="F147" t="str">
            <v>Nh©n c«ng bËc 3,0/7</v>
          </cell>
          <cell r="G147" t="str">
            <v xml:space="preserve">C«ng </v>
          </cell>
          <cell r="H147">
            <v>3.18</v>
          </cell>
          <cell r="I147">
            <v>13878</v>
          </cell>
          <cell r="J147">
            <v>44132.04</v>
          </cell>
          <cell r="L147">
            <v>44132.04</v>
          </cell>
        </row>
        <row r="148">
          <cell r="B148" t="str">
            <v/>
          </cell>
          <cell r="C148" t="str">
            <v/>
          </cell>
          <cell r="F148" t="str">
            <v>c. M¸y thi c«ng</v>
          </cell>
          <cell r="J148">
            <v>580205.58000000007</v>
          </cell>
        </row>
        <row r="149">
          <cell r="B149" t="str">
            <v/>
          </cell>
          <cell r="C149" t="str">
            <v/>
          </cell>
          <cell r="E149" t="str">
            <v>md&lt;=1,25</v>
          </cell>
          <cell r="F149" t="str">
            <v>M¸y ®µo &lt;=1,25m3</v>
          </cell>
          <cell r="G149" t="str">
            <v>Ca</v>
          </cell>
          <cell r="H149">
            <v>0.44400000000000001</v>
          </cell>
          <cell r="I149">
            <v>1238930</v>
          </cell>
          <cell r="J149">
            <v>550084.92000000004</v>
          </cell>
          <cell r="M149">
            <v>550084.92000000004</v>
          </cell>
        </row>
        <row r="150">
          <cell r="B150" t="str">
            <v/>
          </cell>
          <cell r="C150" t="str">
            <v/>
          </cell>
          <cell r="E150" t="str">
            <v>mu110</v>
          </cell>
          <cell r="F150" t="str">
            <v>M¸y ñi 110cv</v>
          </cell>
          <cell r="G150" t="str">
            <v>Ca</v>
          </cell>
          <cell r="H150">
            <v>4.4999999999999998E-2</v>
          </cell>
          <cell r="I150">
            <v>669348</v>
          </cell>
          <cell r="J150">
            <v>30120.66</v>
          </cell>
          <cell r="M150">
            <v>30120.66</v>
          </cell>
        </row>
        <row r="151">
          <cell r="B151">
            <v>13</v>
          </cell>
          <cell r="C151">
            <v>1242</v>
          </cell>
          <cell r="D151" t="str">
            <v>BL.1214</v>
          </cell>
          <cell r="F151" t="str">
            <v>§µo ®¸ b»ng m¸y</v>
          </cell>
          <cell r="G151" t="str">
            <v>100m3</v>
          </cell>
          <cell r="I151" t="str">
            <v/>
          </cell>
          <cell r="K151">
            <v>1324664.25</v>
          </cell>
          <cell r="L151">
            <v>321442</v>
          </cell>
          <cell r="M151">
            <v>251835.29880000002</v>
          </cell>
        </row>
        <row r="152">
          <cell r="B152" t="str">
            <v/>
          </cell>
          <cell r="C152" t="str">
            <v/>
          </cell>
          <cell r="F152" t="str">
            <v>a. VËt liÖu</v>
          </cell>
        </row>
        <row r="153">
          <cell r="B153" t="str">
            <v/>
          </cell>
          <cell r="C153" t="str">
            <v/>
          </cell>
          <cell r="F153" t="str">
            <v>Thuèc næ Am«nÝt</v>
          </cell>
          <cell r="G153" t="str">
            <v>kg</v>
          </cell>
          <cell r="H153">
            <v>53</v>
          </cell>
          <cell r="I153">
            <v>20641</v>
          </cell>
          <cell r="K153">
            <v>1093973</v>
          </cell>
        </row>
        <row r="154">
          <cell r="B154" t="str">
            <v/>
          </cell>
          <cell r="C154" t="str">
            <v/>
          </cell>
          <cell r="F154" t="str">
            <v>KÝp næ</v>
          </cell>
          <cell r="G154" t="str">
            <v>c¸i</v>
          </cell>
          <cell r="H154">
            <v>20</v>
          </cell>
          <cell r="I154">
            <v>2015</v>
          </cell>
          <cell r="K154">
            <v>40300</v>
          </cell>
        </row>
        <row r="155">
          <cell r="B155" t="str">
            <v/>
          </cell>
          <cell r="C155" t="str">
            <v/>
          </cell>
          <cell r="F155" t="str">
            <v>D©y næ</v>
          </cell>
          <cell r="G155" t="str">
            <v>m</v>
          </cell>
          <cell r="H155">
            <v>20</v>
          </cell>
          <cell r="I155">
            <v>5733</v>
          </cell>
          <cell r="K155">
            <v>114660</v>
          </cell>
        </row>
        <row r="156">
          <cell r="B156" t="str">
            <v/>
          </cell>
          <cell r="C156" t="str">
            <v/>
          </cell>
          <cell r="F156" t="str">
            <v>D©y ch¸y chËm</v>
          </cell>
          <cell r="G156" t="str">
            <v>m</v>
          </cell>
          <cell r="H156">
            <v>5</v>
          </cell>
          <cell r="I156">
            <v>1662</v>
          </cell>
          <cell r="K156">
            <v>8310</v>
          </cell>
        </row>
        <row r="157">
          <cell r="B157" t="str">
            <v/>
          </cell>
          <cell r="C157" t="str">
            <v/>
          </cell>
          <cell r="F157" t="str">
            <v>D©y ®iÖn</v>
          </cell>
          <cell r="G157" t="str">
            <v>m</v>
          </cell>
          <cell r="H157">
            <v>26</v>
          </cell>
          <cell r="I157">
            <v>167</v>
          </cell>
          <cell r="K157">
            <v>4342</v>
          </cell>
        </row>
        <row r="158">
          <cell r="B158" t="str">
            <v/>
          </cell>
          <cell r="C158" t="str">
            <v/>
          </cell>
          <cell r="E158" t="str">
            <v>#</v>
          </cell>
          <cell r="F158" t="str">
            <v>VËt liÖu kh¸c</v>
          </cell>
          <cell r="G158" t="str">
            <v>%</v>
          </cell>
          <cell r="H158">
            <v>5</v>
          </cell>
          <cell r="I158">
            <v>1261585</v>
          </cell>
          <cell r="K158">
            <v>63079.25</v>
          </cell>
        </row>
        <row r="159">
          <cell r="B159" t="str">
            <v/>
          </cell>
          <cell r="C159" t="str">
            <v/>
          </cell>
          <cell r="F159" t="str">
            <v>b. Nh©n c«ng</v>
          </cell>
        </row>
        <row r="160">
          <cell r="B160" t="str">
            <v/>
          </cell>
          <cell r="C160" t="str">
            <v/>
          </cell>
          <cell r="E160">
            <v>3.5</v>
          </cell>
          <cell r="F160" t="str">
            <v>Nh©n c«ng bËc 3,5/7</v>
          </cell>
          <cell r="G160" t="str">
            <v xml:space="preserve">C«ng </v>
          </cell>
          <cell r="H160">
            <v>22</v>
          </cell>
          <cell r="I160">
            <v>14611</v>
          </cell>
          <cell r="L160">
            <v>321442</v>
          </cell>
        </row>
        <row r="161">
          <cell r="B161" t="str">
            <v/>
          </cell>
          <cell r="C161" t="str">
            <v/>
          </cell>
          <cell r="F161" t="str">
            <v>c. M¸y thi c«ng</v>
          </cell>
        </row>
        <row r="162">
          <cell r="B162" t="str">
            <v/>
          </cell>
          <cell r="C162" t="str">
            <v/>
          </cell>
          <cell r="F162" t="str">
            <v>M¸y khoan xoay ®Ëp F65</v>
          </cell>
          <cell r="G162" t="str">
            <v>Ca</v>
          </cell>
          <cell r="H162">
            <v>0.7</v>
          </cell>
          <cell r="I162">
            <v>230707</v>
          </cell>
          <cell r="M162">
            <v>161494.9</v>
          </cell>
        </row>
        <row r="163">
          <cell r="B163" t="str">
            <v/>
          </cell>
          <cell r="C163" t="str">
            <v/>
          </cell>
          <cell r="F163" t="str">
            <v>M¸y nÐn khÝ 17m3/h</v>
          </cell>
          <cell r="G163" t="str">
            <v>Ca</v>
          </cell>
          <cell r="H163">
            <v>0.7</v>
          </cell>
          <cell r="I163">
            <v>36644</v>
          </cell>
          <cell r="M163">
            <v>25650.799999999999</v>
          </cell>
        </row>
        <row r="164">
          <cell r="B164" t="str">
            <v/>
          </cell>
          <cell r="C164" t="str">
            <v/>
          </cell>
          <cell r="F164" t="str">
            <v>M¸y khoan cÇm tay F42</v>
          </cell>
          <cell r="G164" t="str">
            <v>Ca</v>
          </cell>
          <cell r="H164">
            <v>1</v>
          </cell>
          <cell r="I164">
            <v>35357</v>
          </cell>
          <cell r="M164">
            <v>35357</v>
          </cell>
        </row>
        <row r="165">
          <cell r="B165" t="str">
            <v/>
          </cell>
          <cell r="C165" t="str">
            <v/>
          </cell>
          <cell r="F165" t="str">
            <v>M¸y ñi 140cv</v>
          </cell>
          <cell r="G165" t="str">
            <v>Ca</v>
          </cell>
          <cell r="H165">
            <v>0.02</v>
          </cell>
          <cell r="I165">
            <v>865868</v>
          </cell>
          <cell r="M165">
            <v>17317.36</v>
          </cell>
        </row>
        <row r="166">
          <cell r="B166" t="str">
            <v/>
          </cell>
          <cell r="C166" t="str">
            <v/>
          </cell>
          <cell r="E166" t="str">
            <v>nk</v>
          </cell>
          <cell r="F166" t="str">
            <v>M¸y nÐn khÝ 10m3/h</v>
          </cell>
          <cell r="G166" t="str">
            <v>Ca</v>
          </cell>
          <cell r="H166">
            <v>0.33</v>
          </cell>
          <cell r="I166">
            <v>28854</v>
          </cell>
          <cell r="M166">
            <v>9521.82</v>
          </cell>
        </row>
        <row r="167">
          <cell r="B167" t="str">
            <v/>
          </cell>
          <cell r="C167" t="str">
            <v/>
          </cell>
          <cell r="E167" t="str">
            <v>m#</v>
          </cell>
          <cell r="F167" t="str">
            <v>M¸y kh¸c</v>
          </cell>
          <cell r="G167" t="str">
            <v>%</v>
          </cell>
          <cell r="H167">
            <v>1</v>
          </cell>
          <cell r="I167">
            <v>249341.88</v>
          </cell>
          <cell r="M167">
            <v>2493.4187999999999</v>
          </cell>
        </row>
        <row r="168">
          <cell r="B168">
            <v>14</v>
          </cell>
          <cell r="C168">
            <v>1242</v>
          </cell>
          <cell r="D168" t="str">
            <v>BB1113</v>
          </cell>
          <cell r="F168" t="str">
            <v>§¾p ®Êt mãng c«ng tr×nh</v>
          </cell>
          <cell r="G168" t="str">
            <v>m3</v>
          </cell>
          <cell r="I168" t="str">
            <v/>
          </cell>
          <cell r="K168">
            <v>0</v>
          </cell>
          <cell r="L168">
            <v>23996.18</v>
          </cell>
          <cell r="M168">
            <v>0</v>
          </cell>
        </row>
        <row r="169">
          <cell r="B169" t="str">
            <v/>
          </cell>
          <cell r="C169" t="str">
            <v/>
          </cell>
          <cell r="F169" t="str">
            <v>b. Nh©n c«ng</v>
          </cell>
          <cell r="J169">
            <v>23996.18</v>
          </cell>
        </row>
        <row r="170">
          <cell r="B170" t="str">
            <v/>
          </cell>
          <cell r="C170" t="str">
            <v/>
          </cell>
          <cell r="E170" t="str">
            <v>2,7c</v>
          </cell>
          <cell r="F170" t="str">
            <v>Nh©n c«ng bËc 2,7/7</v>
          </cell>
          <cell r="G170" t="str">
            <v xml:space="preserve">C«ng </v>
          </cell>
          <cell r="H170">
            <v>1.78</v>
          </cell>
          <cell r="I170">
            <v>13481</v>
          </cell>
          <cell r="J170">
            <v>23996.18</v>
          </cell>
          <cell r="L170">
            <v>23996.18</v>
          </cell>
        </row>
        <row r="171">
          <cell r="B171">
            <v>15</v>
          </cell>
          <cell r="C171">
            <v>1242</v>
          </cell>
          <cell r="D171" t="str">
            <v>BB1123</v>
          </cell>
          <cell r="F171" t="str">
            <v>§¾p ®Êt trªn cèng k95 b»ng thñ c«ng</v>
          </cell>
          <cell r="G171" t="str">
            <v>m3</v>
          </cell>
          <cell r="I171" t="str">
            <v/>
          </cell>
          <cell r="K171">
            <v>0</v>
          </cell>
          <cell r="L171">
            <v>23996.18</v>
          </cell>
          <cell r="M171">
            <v>0</v>
          </cell>
        </row>
        <row r="172">
          <cell r="B172" t="str">
            <v/>
          </cell>
          <cell r="C172" t="str">
            <v/>
          </cell>
          <cell r="F172" t="str">
            <v>b. Nh©n c«ng</v>
          </cell>
          <cell r="J172">
            <v>23996.18</v>
          </cell>
        </row>
        <row r="173">
          <cell r="B173" t="str">
            <v/>
          </cell>
          <cell r="C173" t="str">
            <v/>
          </cell>
          <cell r="E173" t="str">
            <v>2,7c</v>
          </cell>
          <cell r="F173" t="str">
            <v>Nh©n c«ng bËc 2,7/7</v>
          </cell>
          <cell r="G173" t="str">
            <v xml:space="preserve">C«ng </v>
          </cell>
          <cell r="H173">
            <v>1.78</v>
          </cell>
          <cell r="I173">
            <v>13481</v>
          </cell>
          <cell r="J173">
            <v>23996.18</v>
          </cell>
          <cell r="L173">
            <v>23996.18</v>
          </cell>
        </row>
        <row r="174">
          <cell r="B174">
            <v>16</v>
          </cell>
          <cell r="C174">
            <v>1242</v>
          </cell>
          <cell r="D174" t="str">
            <v>BK4123</v>
          </cell>
          <cell r="F174" t="str">
            <v>§¾p ®Êt trªn cèng K95 b»ng m¸y</v>
          </cell>
          <cell r="G174" t="str">
            <v>100m3</v>
          </cell>
          <cell r="I174" t="str">
            <v/>
          </cell>
          <cell r="K174">
            <v>0</v>
          </cell>
          <cell r="L174">
            <v>43854.48</v>
          </cell>
          <cell r="M174">
            <v>360788.50800000003</v>
          </cell>
        </row>
        <row r="175">
          <cell r="F175" t="str">
            <v>b. Nh©n c«ng</v>
          </cell>
          <cell r="J175">
            <v>43854.48</v>
          </cell>
        </row>
        <row r="176">
          <cell r="B176" t="str">
            <v/>
          </cell>
          <cell r="C176" t="str">
            <v/>
          </cell>
          <cell r="E176">
            <v>3</v>
          </cell>
          <cell r="F176" t="str">
            <v>Nh©n c«ng bËc 3,0/7</v>
          </cell>
          <cell r="G176" t="str">
            <v xml:space="preserve">C«ng </v>
          </cell>
          <cell r="H176">
            <v>3.16</v>
          </cell>
          <cell r="I176">
            <v>13878</v>
          </cell>
          <cell r="J176">
            <v>43854.48</v>
          </cell>
          <cell r="L176">
            <v>43854.48</v>
          </cell>
        </row>
        <row r="177">
          <cell r="B177" t="str">
            <v/>
          </cell>
          <cell r="C177" t="str">
            <v/>
          </cell>
          <cell r="F177" t="str">
            <v>c. M¸y thi c«ng</v>
          </cell>
          <cell r="J177">
            <v>360788.50800000003</v>
          </cell>
        </row>
        <row r="178">
          <cell r="B178" t="str">
            <v/>
          </cell>
          <cell r="C178" t="str">
            <v/>
          </cell>
          <cell r="E178" t="str">
            <v>md9</v>
          </cell>
          <cell r="F178" t="str">
            <v>M¸y ®Çm 9T</v>
          </cell>
          <cell r="G178" t="str">
            <v>Ca</v>
          </cell>
          <cell r="H178">
            <v>0.46300000000000002</v>
          </cell>
          <cell r="I178">
            <v>443844</v>
          </cell>
          <cell r="J178">
            <v>205499.772</v>
          </cell>
          <cell r="M178">
            <v>205499.772</v>
          </cell>
        </row>
        <row r="179">
          <cell r="B179" t="str">
            <v/>
          </cell>
          <cell r="C179" t="str">
            <v/>
          </cell>
          <cell r="E179" t="str">
            <v>mu110</v>
          </cell>
          <cell r="F179" t="str">
            <v>M¸y ñi 110cv</v>
          </cell>
          <cell r="G179" t="str">
            <v>Ca</v>
          </cell>
          <cell r="H179">
            <v>0.23200000000000001</v>
          </cell>
          <cell r="I179">
            <v>669348</v>
          </cell>
          <cell r="J179">
            <v>155288.736</v>
          </cell>
          <cell r="M179">
            <v>155288.736</v>
          </cell>
        </row>
        <row r="180">
          <cell r="B180">
            <v>17</v>
          </cell>
          <cell r="C180">
            <v>1242</v>
          </cell>
          <cell r="D180" t="str">
            <v>UD5122</v>
          </cell>
          <cell r="F180" t="str">
            <v xml:space="preserve">D¨m s¹n ®Öm </v>
          </cell>
          <cell r="G180" t="str">
            <v>m3</v>
          </cell>
          <cell r="I180" t="str">
            <v/>
          </cell>
          <cell r="K180">
            <v>132954.71695238096</v>
          </cell>
          <cell r="L180">
            <v>30115.26</v>
          </cell>
          <cell r="M180">
            <v>0</v>
          </cell>
        </row>
        <row r="181">
          <cell r="B181" t="str">
            <v/>
          </cell>
          <cell r="C181" t="str">
            <v/>
          </cell>
          <cell r="F181" t="str">
            <v>a. VËt liÖu</v>
          </cell>
          <cell r="J181">
            <v>132954.71695238096</v>
          </cell>
        </row>
        <row r="182">
          <cell r="B182" t="str">
            <v/>
          </cell>
          <cell r="C182" t="str">
            <v/>
          </cell>
          <cell r="E182">
            <v>4</v>
          </cell>
          <cell r="F182" t="str">
            <v>§¸ d¨m 4x6</v>
          </cell>
          <cell r="G182" t="str">
            <v>m3</v>
          </cell>
          <cell r="H182">
            <v>1.22</v>
          </cell>
          <cell r="I182">
            <v>108979.27619047619</v>
          </cell>
          <cell r="J182">
            <v>132954.71695238096</v>
          </cell>
          <cell r="K182">
            <v>132954.71695238096</v>
          </cell>
        </row>
        <row r="183">
          <cell r="B183" t="str">
            <v/>
          </cell>
          <cell r="C183" t="str">
            <v/>
          </cell>
          <cell r="F183" t="str">
            <v>b. Nh©n c«ng</v>
          </cell>
          <cell r="J183">
            <v>30115.26</v>
          </cell>
        </row>
        <row r="184">
          <cell r="B184" t="str">
            <v/>
          </cell>
          <cell r="C184" t="str">
            <v/>
          </cell>
          <cell r="E184" t="str">
            <v>3c</v>
          </cell>
          <cell r="F184" t="str">
            <v>Nh©n c«ng bËc 3,0/7</v>
          </cell>
          <cell r="G184" t="str">
            <v xml:space="preserve">C«ng </v>
          </cell>
          <cell r="H184">
            <v>2.17</v>
          </cell>
          <cell r="I184">
            <v>13878</v>
          </cell>
          <cell r="J184">
            <v>30115.26</v>
          </cell>
          <cell r="L184">
            <v>30115.26</v>
          </cell>
        </row>
        <row r="185">
          <cell r="B185">
            <v>18</v>
          </cell>
          <cell r="C185">
            <v>56</v>
          </cell>
          <cell r="D185">
            <v>119931</v>
          </cell>
          <cell r="F185" t="str">
            <v>Th¸o dì cèng cò d=75 (tÝnh 80% L§)</v>
          </cell>
          <cell r="G185" t="str">
            <v>èng</v>
          </cell>
          <cell r="I185" t="str">
            <v/>
          </cell>
          <cell r="K185">
            <v>0</v>
          </cell>
          <cell r="L185">
            <v>1788.3864000000001</v>
          </cell>
          <cell r="M185">
            <v>7242.4432000000006</v>
          </cell>
        </row>
        <row r="186">
          <cell r="B186" t="str">
            <v/>
          </cell>
          <cell r="C186" t="str">
            <v/>
          </cell>
          <cell r="F186" t="str">
            <v>b. Nh©n c«ng</v>
          </cell>
          <cell r="J186">
            <v>1788.3864000000001</v>
          </cell>
        </row>
        <row r="187">
          <cell r="B187" t="str">
            <v/>
          </cell>
          <cell r="C187" t="str">
            <v/>
          </cell>
          <cell r="E187">
            <v>3.5</v>
          </cell>
          <cell r="F187" t="str">
            <v>Nh©n c«ng bËc 3,5/7</v>
          </cell>
          <cell r="G187" t="str">
            <v xml:space="preserve">C«ng </v>
          </cell>
          <cell r="H187">
            <v>0.12240000000000001</v>
          </cell>
          <cell r="I187">
            <v>14611</v>
          </cell>
          <cell r="J187">
            <v>1788.3864000000001</v>
          </cell>
          <cell r="L187">
            <v>1788.3864000000001</v>
          </cell>
        </row>
        <row r="188">
          <cell r="B188" t="str">
            <v/>
          </cell>
          <cell r="C188" t="str">
            <v/>
          </cell>
          <cell r="F188" t="str">
            <v>c. M¸y thi c«ng</v>
          </cell>
          <cell r="J188">
            <v>7242.4432000000006</v>
          </cell>
        </row>
        <row r="189">
          <cell r="B189" t="str">
            <v/>
          </cell>
          <cell r="C189" t="str">
            <v/>
          </cell>
          <cell r="E189" t="str">
            <v>c5t</v>
          </cell>
          <cell r="F189" t="str">
            <v>CÈu 5T</v>
          </cell>
          <cell r="G189" t="str">
            <v>Ca</v>
          </cell>
          <cell r="H189">
            <v>2.4800000000000003E-2</v>
          </cell>
          <cell r="I189">
            <v>292034</v>
          </cell>
          <cell r="J189">
            <v>7242.4432000000006</v>
          </cell>
          <cell r="M189">
            <v>7242.4432000000006</v>
          </cell>
        </row>
        <row r="190">
          <cell r="B190">
            <v>19</v>
          </cell>
          <cell r="C190">
            <v>22</v>
          </cell>
          <cell r="D190">
            <v>17470</v>
          </cell>
          <cell r="F190" t="str">
            <v>L¾p ®Æt èng cèng d=100</v>
          </cell>
          <cell r="G190" t="str">
            <v>èng</v>
          </cell>
          <cell r="I190" t="str">
            <v/>
          </cell>
          <cell r="K190">
            <v>0</v>
          </cell>
          <cell r="L190">
            <v>2720.0880000000002</v>
          </cell>
          <cell r="M190">
            <v>11681.36</v>
          </cell>
        </row>
        <row r="191">
          <cell r="B191" t="str">
            <v/>
          </cell>
          <cell r="C191" t="str">
            <v/>
          </cell>
          <cell r="F191" t="str">
            <v>b. Nh©n c«ng</v>
          </cell>
          <cell r="J191">
            <v>2720.0880000000002</v>
          </cell>
        </row>
        <row r="192">
          <cell r="B192" t="str">
            <v/>
          </cell>
          <cell r="C192" t="str">
            <v/>
          </cell>
          <cell r="E192" t="str">
            <v>3c</v>
          </cell>
          <cell r="F192" t="str">
            <v>Nh©n c«ng bËc 3,0/7</v>
          </cell>
          <cell r="G192" t="str">
            <v xml:space="preserve">C«ng </v>
          </cell>
          <cell r="H192">
            <v>0.19600000000000001</v>
          </cell>
          <cell r="I192">
            <v>13878</v>
          </cell>
          <cell r="J192">
            <v>2720.0880000000002</v>
          </cell>
          <cell r="L192">
            <v>2720.0880000000002</v>
          </cell>
        </row>
        <row r="193">
          <cell r="B193" t="str">
            <v/>
          </cell>
          <cell r="C193" t="str">
            <v/>
          </cell>
          <cell r="F193" t="str">
            <v>c. M¸y thi c«ng</v>
          </cell>
          <cell r="J193">
            <v>11681.36</v>
          </cell>
        </row>
        <row r="194">
          <cell r="B194" t="str">
            <v/>
          </cell>
          <cell r="C194" t="str">
            <v/>
          </cell>
          <cell r="E194" t="str">
            <v>c5t</v>
          </cell>
          <cell r="F194" t="str">
            <v>CÈu 5T</v>
          </cell>
          <cell r="G194" t="str">
            <v>Ca</v>
          </cell>
          <cell r="H194">
            <v>0.04</v>
          </cell>
          <cell r="I194">
            <v>292034</v>
          </cell>
          <cell r="J194">
            <v>11681.36</v>
          </cell>
          <cell r="M194">
            <v>11681.36</v>
          </cell>
        </row>
        <row r="195">
          <cell r="B195">
            <v>20</v>
          </cell>
          <cell r="C195">
            <v>22</v>
          </cell>
          <cell r="D195" t="str">
            <v>17.471vd</v>
          </cell>
          <cell r="F195" t="str">
            <v>L¾p ®Æt èng cèng d=125</v>
          </cell>
          <cell r="G195" t="str">
            <v>èng</v>
          </cell>
          <cell r="I195" t="str">
            <v/>
          </cell>
          <cell r="K195">
            <v>0</v>
          </cell>
          <cell r="L195">
            <v>3413.9879999999998</v>
          </cell>
          <cell r="M195">
            <v>14601.7</v>
          </cell>
        </row>
        <row r="196">
          <cell r="B196" t="str">
            <v/>
          </cell>
          <cell r="C196" t="str">
            <v/>
          </cell>
          <cell r="F196" t="str">
            <v>b. Nh©n c«ng</v>
          </cell>
          <cell r="J196">
            <v>3413.9879999999998</v>
          </cell>
        </row>
        <row r="197">
          <cell r="B197" t="str">
            <v/>
          </cell>
          <cell r="C197" t="str">
            <v/>
          </cell>
          <cell r="E197" t="str">
            <v>3c</v>
          </cell>
          <cell r="F197" t="str">
            <v>Nh©n c«ng bËc 3,0/7</v>
          </cell>
          <cell r="G197" t="str">
            <v xml:space="preserve">C«ng </v>
          </cell>
          <cell r="H197">
            <v>0.246</v>
          </cell>
          <cell r="I197">
            <v>13878</v>
          </cell>
          <cell r="J197">
            <v>3413.9879999999998</v>
          </cell>
          <cell r="L197">
            <v>3413.9879999999998</v>
          </cell>
        </row>
        <row r="198">
          <cell r="B198" t="str">
            <v/>
          </cell>
          <cell r="C198" t="str">
            <v/>
          </cell>
          <cell r="F198" t="str">
            <v>c. M¸y thi c«ng</v>
          </cell>
          <cell r="J198">
            <v>14601.7</v>
          </cell>
        </row>
        <row r="199">
          <cell r="B199" t="str">
            <v/>
          </cell>
          <cell r="C199" t="str">
            <v/>
          </cell>
          <cell r="E199" t="str">
            <v>c5t</v>
          </cell>
          <cell r="F199" t="str">
            <v>CÈu 5T</v>
          </cell>
          <cell r="G199" t="str">
            <v>Ca</v>
          </cell>
          <cell r="H199">
            <v>0.05</v>
          </cell>
          <cell r="I199">
            <v>292034</v>
          </cell>
          <cell r="J199">
            <v>14601.7</v>
          </cell>
          <cell r="M199">
            <v>14601.7</v>
          </cell>
        </row>
        <row r="200">
          <cell r="B200">
            <v>21</v>
          </cell>
          <cell r="C200">
            <v>1260</v>
          </cell>
          <cell r="D200" t="str">
            <v>§¬n gi¸</v>
          </cell>
          <cell r="F200" t="str">
            <v>M¸y b¬m n­íc 20CV</v>
          </cell>
          <cell r="G200" t="str">
            <v>Ca</v>
          </cell>
          <cell r="I200" t="str">
            <v/>
          </cell>
          <cell r="L200">
            <v>0</v>
          </cell>
          <cell r="M200">
            <v>140009</v>
          </cell>
        </row>
        <row r="201">
          <cell r="B201" t="str">
            <v/>
          </cell>
          <cell r="C201" t="str">
            <v/>
          </cell>
          <cell r="F201" t="str">
            <v>c. M¸y thi c«ng</v>
          </cell>
          <cell r="J201">
            <v>140009</v>
          </cell>
        </row>
        <row r="202">
          <cell r="B202" t="str">
            <v/>
          </cell>
          <cell r="C202" t="str">
            <v/>
          </cell>
          <cell r="E202" t="str">
            <v>b20</v>
          </cell>
          <cell r="F202" t="str">
            <v>M¸y b¬m n­íc 20CV</v>
          </cell>
          <cell r="G202" t="str">
            <v>Ca</v>
          </cell>
          <cell r="H202">
            <v>1</v>
          </cell>
          <cell r="I202">
            <v>140009</v>
          </cell>
          <cell r="J202">
            <v>140009</v>
          </cell>
          <cell r="M202">
            <v>140009</v>
          </cell>
        </row>
        <row r="203">
          <cell r="B203">
            <v>22</v>
          </cell>
          <cell r="C203">
            <v>56</v>
          </cell>
          <cell r="D203">
            <v>119932</v>
          </cell>
          <cell r="F203" t="str">
            <v>Th¸o dì èng cèng d=100(80% L§)</v>
          </cell>
          <cell r="G203" t="str">
            <v>èng</v>
          </cell>
          <cell r="I203" t="str">
            <v/>
          </cell>
          <cell r="K203">
            <v>0</v>
          </cell>
          <cell r="L203">
            <v>2176.0704000000005</v>
          </cell>
          <cell r="M203">
            <v>9345.0879999999997</v>
          </cell>
        </row>
        <row r="204">
          <cell r="B204" t="str">
            <v/>
          </cell>
          <cell r="C204" t="str">
            <v/>
          </cell>
          <cell r="F204" t="str">
            <v>b. Nh©n c«ng</v>
          </cell>
          <cell r="J204">
            <v>2176.0704000000005</v>
          </cell>
        </row>
        <row r="205">
          <cell r="B205" t="str">
            <v/>
          </cell>
          <cell r="C205" t="str">
            <v/>
          </cell>
          <cell r="E205">
            <v>3</v>
          </cell>
          <cell r="F205" t="str">
            <v>Nh©n c«ng bËc 3,0/7</v>
          </cell>
          <cell r="G205" t="str">
            <v xml:space="preserve">C«ng </v>
          </cell>
          <cell r="H205">
            <v>0.15680000000000002</v>
          </cell>
          <cell r="I205">
            <v>13878</v>
          </cell>
          <cell r="J205">
            <v>2176.0704000000005</v>
          </cell>
          <cell r="L205">
            <v>2176.0704000000005</v>
          </cell>
        </row>
        <row r="206">
          <cell r="B206" t="str">
            <v/>
          </cell>
          <cell r="C206" t="str">
            <v/>
          </cell>
          <cell r="F206" t="str">
            <v>c. M¸y thi c«ng</v>
          </cell>
          <cell r="J206">
            <v>9345.0879999999997</v>
          </cell>
        </row>
        <row r="207">
          <cell r="B207" t="str">
            <v/>
          </cell>
          <cell r="C207" t="str">
            <v/>
          </cell>
          <cell r="E207" t="str">
            <v>c5t</v>
          </cell>
          <cell r="F207" t="str">
            <v>CÈu 5T</v>
          </cell>
          <cell r="G207" t="str">
            <v>Ca</v>
          </cell>
          <cell r="H207">
            <v>3.2000000000000001E-2</v>
          </cell>
          <cell r="I207">
            <v>292034</v>
          </cell>
          <cell r="J207">
            <v>9345.0879999999997</v>
          </cell>
          <cell r="M207">
            <v>9345.0879999999997</v>
          </cell>
        </row>
        <row r="208">
          <cell r="B208">
            <v>23</v>
          </cell>
          <cell r="C208">
            <v>56</v>
          </cell>
          <cell r="D208">
            <v>119933</v>
          </cell>
          <cell r="F208" t="str">
            <v>Th¸o dì èng cèng d=125(80% L§)</v>
          </cell>
          <cell r="G208" t="str">
            <v>èng</v>
          </cell>
          <cell r="I208" t="str">
            <v/>
          </cell>
          <cell r="K208">
            <v>0</v>
          </cell>
          <cell r="L208">
            <v>2731.1904</v>
          </cell>
          <cell r="M208">
            <v>11681.360000000002</v>
          </cell>
        </row>
        <row r="209">
          <cell r="B209" t="str">
            <v/>
          </cell>
          <cell r="C209" t="str">
            <v/>
          </cell>
          <cell r="F209" t="str">
            <v>b. Nh©n c«ng</v>
          </cell>
          <cell r="J209">
            <v>2731.1904</v>
          </cell>
        </row>
        <row r="210">
          <cell r="B210" t="str">
            <v/>
          </cell>
          <cell r="C210" t="str">
            <v/>
          </cell>
          <cell r="E210">
            <v>3</v>
          </cell>
          <cell r="F210" t="str">
            <v>Nh©n c«ng bËc 3,0/7</v>
          </cell>
          <cell r="G210" t="str">
            <v xml:space="preserve">C«ng </v>
          </cell>
          <cell r="H210">
            <v>0.1968</v>
          </cell>
          <cell r="I210">
            <v>13878</v>
          </cell>
          <cell r="J210">
            <v>2731.1904</v>
          </cell>
          <cell r="L210">
            <v>2731.1904</v>
          </cell>
        </row>
        <row r="211">
          <cell r="B211" t="str">
            <v/>
          </cell>
          <cell r="C211" t="str">
            <v/>
          </cell>
          <cell r="F211" t="str">
            <v>c. M¸y thi c«ng</v>
          </cell>
          <cell r="J211">
            <v>11681.360000000002</v>
          </cell>
        </row>
        <row r="212">
          <cell r="B212" t="str">
            <v/>
          </cell>
          <cell r="C212" t="str">
            <v/>
          </cell>
          <cell r="E212" t="str">
            <v>c5t</v>
          </cell>
          <cell r="F212" t="str">
            <v>CÈu 5T</v>
          </cell>
          <cell r="G212" t="str">
            <v>Ca</v>
          </cell>
          <cell r="H212">
            <v>4.0000000000000008E-2</v>
          </cell>
          <cell r="I212">
            <v>292034</v>
          </cell>
          <cell r="J212">
            <v>11681.360000000002</v>
          </cell>
          <cell r="M212">
            <v>11681.360000000002</v>
          </cell>
        </row>
        <row r="213">
          <cell r="B213">
            <v>24</v>
          </cell>
          <cell r="C213">
            <v>1242</v>
          </cell>
          <cell r="D213" t="str">
            <v>BL.1114</v>
          </cell>
          <cell r="F213" t="str">
            <v>§µo ph¸ ®¸ b»ng thñ c«ng</v>
          </cell>
          <cell r="G213" t="str">
            <v>m3</v>
          </cell>
          <cell r="I213" t="str">
            <v/>
          </cell>
          <cell r="K213">
            <v>0</v>
          </cell>
          <cell r="L213">
            <v>32686.853400000004</v>
          </cell>
          <cell r="M213">
            <v>0</v>
          </cell>
        </row>
        <row r="214">
          <cell r="B214" t="str">
            <v/>
          </cell>
          <cell r="C214" t="str">
            <v/>
          </cell>
          <cell r="F214" t="str">
            <v>b. Nh©n c«ng</v>
          </cell>
          <cell r="J214">
            <v>32686.853400000004</v>
          </cell>
        </row>
        <row r="215">
          <cell r="B215" t="str">
            <v/>
          </cell>
          <cell r="C215" t="str">
            <v/>
          </cell>
          <cell r="E215">
            <v>3</v>
          </cell>
          <cell r="F215" t="str">
            <v>Nh©n c«ng bËc 3,0/7</v>
          </cell>
          <cell r="G215" t="str">
            <v xml:space="preserve">C«ng </v>
          </cell>
          <cell r="H215">
            <v>2.3553000000000002</v>
          </cell>
          <cell r="I215">
            <v>13878</v>
          </cell>
          <cell r="J215">
            <v>32686.853400000004</v>
          </cell>
          <cell r="L215">
            <v>32686.853400000004</v>
          </cell>
        </row>
        <row r="216">
          <cell r="B216">
            <v>25</v>
          </cell>
          <cell r="C216">
            <v>1242</v>
          </cell>
          <cell r="D216" t="str">
            <v>AA1111</v>
          </cell>
          <cell r="F216" t="str">
            <v>Ph¸t quang</v>
          </cell>
          <cell r="G216" t="str">
            <v>m2</v>
          </cell>
          <cell r="I216" t="str">
            <v/>
          </cell>
          <cell r="K216">
            <v>0</v>
          </cell>
          <cell r="L216">
            <v>131.84100000000001</v>
          </cell>
          <cell r="M216">
            <v>0</v>
          </cell>
        </row>
        <row r="217">
          <cell r="B217" t="str">
            <v/>
          </cell>
          <cell r="C217" t="str">
            <v/>
          </cell>
          <cell r="F217" t="str">
            <v>b. Nh©n c«ng</v>
          </cell>
          <cell r="J217">
            <v>131.84100000000001</v>
          </cell>
        </row>
        <row r="218">
          <cell r="B218" t="str">
            <v/>
          </cell>
          <cell r="C218" t="str">
            <v/>
          </cell>
          <cell r="E218">
            <v>3</v>
          </cell>
          <cell r="F218" t="str">
            <v>Nh©n c«ng bËc 3,0/7</v>
          </cell>
          <cell r="G218" t="str">
            <v xml:space="preserve">C«ng </v>
          </cell>
          <cell r="H218">
            <v>9.4999999999999998E-3</v>
          </cell>
          <cell r="I218">
            <v>13878</v>
          </cell>
          <cell r="J218">
            <v>131.84100000000001</v>
          </cell>
          <cell r="L218">
            <v>131.84100000000001</v>
          </cell>
        </row>
        <row r="219">
          <cell r="B219">
            <v>26</v>
          </cell>
          <cell r="C219">
            <v>1242</v>
          </cell>
          <cell r="D219" t="str">
            <v>BA.1102</v>
          </cell>
          <cell r="F219" t="str">
            <v>N¹o vÐt lßng cèng</v>
          </cell>
          <cell r="G219" t="str">
            <v>m3</v>
          </cell>
          <cell r="I219" t="str">
            <v/>
          </cell>
          <cell r="K219">
            <v>0</v>
          </cell>
          <cell r="L219">
            <v>13481</v>
          </cell>
          <cell r="M219">
            <v>0</v>
          </cell>
        </row>
        <row r="220">
          <cell r="B220" t="str">
            <v/>
          </cell>
          <cell r="C220" t="str">
            <v/>
          </cell>
          <cell r="F220" t="str">
            <v>b. Nh©n c«ng</v>
          </cell>
          <cell r="J220">
            <v>13481</v>
          </cell>
        </row>
        <row r="221">
          <cell r="B221" t="str">
            <v/>
          </cell>
          <cell r="C221" t="str">
            <v/>
          </cell>
          <cell r="E221">
            <v>2.7</v>
          </cell>
          <cell r="F221" t="str">
            <v>Nh©n c«ng bËc 2,7/7</v>
          </cell>
          <cell r="G221" t="str">
            <v xml:space="preserve">C«ng </v>
          </cell>
          <cell r="H221">
            <v>1</v>
          </cell>
          <cell r="I221">
            <v>13481</v>
          </cell>
          <cell r="J221">
            <v>13481</v>
          </cell>
          <cell r="L221">
            <v>13481</v>
          </cell>
        </row>
        <row r="222">
          <cell r="B222">
            <v>27</v>
          </cell>
          <cell r="C222">
            <v>1242</v>
          </cell>
          <cell r="D222" t="str">
            <v>AG.1221</v>
          </cell>
          <cell r="F222" t="str">
            <v xml:space="preserve">§Ëp ph¸ BT mãng </v>
          </cell>
          <cell r="G222" t="str">
            <v>m3</v>
          </cell>
          <cell r="I222" t="str">
            <v/>
          </cell>
          <cell r="K222">
            <v>0</v>
          </cell>
          <cell r="L222">
            <v>52015.16</v>
          </cell>
          <cell r="M222">
            <v>0</v>
          </cell>
        </row>
        <row r="223">
          <cell r="B223" t="str">
            <v/>
          </cell>
          <cell r="C223" t="str">
            <v/>
          </cell>
          <cell r="F223" t="str">
            <v>b. Nh©n c«ng</v>
          </cell>
          <cell r="J223">
            <v>52015.16</v>
          </cell>
        </row>
        <row r="224">
          <cell r="B224" t="str">
            <v/>
          </cell>
          <cell r="C224" t="str">
            <v/>
          </cell>
          <cell r="E224">
            <v>3.5</v>
          </cell>
          <cell r="F224" t="str">
            <v>Nh©n c«ng bËc 3,5/7</v>
          </cell>
          <cell r="G224" t="str">
            <v xml:space="preserve">C«ng </v>
          </cell>
          <cell r="H224">
            <v>3.56</v>
          </cell>
          <cell r="I224">
            <v>14611</v>
          </cell>
          <cell r="J224">
            <v>52015.16</v>
          </cell>
          <cell r="L224">
            <v>52015.16</v>
          </cell>
        </row>
        <row r="225">
          <cell r="B225">
            <v>28</v>
          </cell>
          <cell r="C225">
            <v>1242</v>
          </cell>
          <cell r="D225" t="str">
            <v>AG.1221</v>
          </cell>
          <cell r="F225" t="str">
            <v>§Ëp ph¸ bª t«ng mãng, gê ch¾n</v>
          </cell>
          <cell r="G225" t="str">
            <v>m3</v>
          </cell>
          <cell r="I225" t="str">
            <v/>
          </cell>
          <cell r="K225">
            <v>0</v>
          </cell>
          <cell r="L225">
            <v>52015.16</v>
          </cell>
          <cell r="M225">
            <v>0</v>
          </cell>
        </row>
        <row r="226">
          <cell r="B226" t="str">
            <v/>
          </cell>
          <cell r="C226" t="str">
            <v/>
          </cell>
          <cell r="F226" t="str">
            <v>b. Nh©n c«ng</v>
          </cell>
          <cell r="J226">
            <v>52015.16</v>
          </cell>
        </row>
        <row r="227">
          <cell r="B227" t="str">
            <v/>
          </cell>
          <cell r="C227" t="str">
            <v/>
          </cell>
          <cell r="E227">
            <v>3.5</v>
          </cell>
          <cell r="F227" t="str">
            <v>Nh©n c«ng bËc 3,5/7</v>
          </cell>
          <cell r="G227" t="str">
            <v xml:space="preserve">C«ng </v>
          </cell>
          <cell r="H227">
            <v>3.56</v>
          </cell>
          <cell r="I227">
            <v>14611</v>
          </cell>
          <cell r="J227">
            <v>52015.16</v>
          </cell>
          <cell r="L227">
            <v>52015.16</v>
          </cell>
        </row>
        <row r="228">
          <cell r="B228">
            <v>29</v>
          </cell>
          <cell r="C228">
            <v>1242</v>
          </cell>
          <cell r="D228" t="str">
            <v>AG.1241</v>
          </cell>
          <cell r="F228" t="str">
            <v>§Ëp ph¸ bª t«ng b¶n mÆt cÇu</v>
          </cell>
          <cell r="G228" t="str">
            <v>m3</v>
          </cell>
          <cell r="I228" t="str">
            <v/>
          </cell>
          <cell r="K228">
            <v>0</v>
          </cell>
          <cell r="L228">
            <v>77438.3</v>
          </cell>
          <cell r="M228">
            <v>0</v>
          </cell>
        </row>
        <row r="229">
          <cell r="B229" t="str">
            <v/>
          </cell>
          <cell r="C229" t="str">
            <v/>
          </cell>
          <cell r="F229" t="str">
            <v>b. Nh©n c«ng</v>
          </cell>
          <cell r="J229">
            <v>77438.3</v>
          </cell>
        </row>
        <row r="230">
          <cell r="B230" t="str">
            <v/>
          </cell>
          <cell r="C230" t="str">
            <v/>
          </cell>
          <cell r="E230">
            <v>3.5</v>
          </cell>
          <cell r="F230" t="str">
            <v>Nh©n c«ng bËc 3,5/7</v>
          </cell>
          <cell r="G230" t="str">
            <v xml:space="preserve">C«ng </v>
          </cell>
          <cell r="H230">
            <v>5.3</v>
          </cell>
          <cell r="I230">
            <v>14611</v>
          </cell>
          <cell r="J230">
            <v>77438.3</v>
          </cell>
          <cell r="L230">
            <v>77438.3</v>
          </cell>
        </row>
        <row r="231">
          <cell r="B231">
            <v>30</v>
          </cell>
          <cell r="C231">
            <v>1242</v>
          </cell>
          <cell r="D231" t="str">
            <v>AG.1231</v>
          </cell>
          <cell r="F231" t="str">
            <v>§Ëp ph¸ bª t«ng t­êng, mè</v>
          </cell>
          <cell r="G231" t="str">
            <v>m3</v>
          </cell>
          <cell r="I231" t="str">
            <v/>
          </cell>
          <cell r="K231">
            <v>0</v>
          </cell>
          <cell r="L231">
            <v>68671.7</v>
          </cell>
          <cell r="M231">
            <v>0</v>
          </cell>
        </row>
        <row r="232">
          <cell r="B232" t="str">
            <v/>
          </cell>
          <cell r="C232" t="str">
            <v/>
          </cell>
          <cell r="F232" t="str">
            <v>b. Nh©n c«ng</v>
          </cell>
          <cell r="J232">
            <v>68671.7</v>
          </cell>
        </row>
        <row r="233">
          <cell r="B233" t="str">
            <v/>
          </cell>
          <cell r="C233" t="str">
            <v/>
          </cell>
          <cell r="E233">
            <v>3.5</v>
          </cell>
          <cell r="F233" t="str">
            <v>Nh©n c«ng bËc 3,5/7</v>
          </cell>
          <cell r="G233" t="str">
            <v xml:space="preserve">C«ng </v>
          </cell>
          <cell r="H233">
            <v>4.7</v>
          </cell>
          <cell r="I233">
            <v>14611</v>
          </cell>
          <cell r="J233">
            <v>68671.7</v>
          </cell>
          <cell r="L233">
            <v>68671.7</v>
          </cell>
        </row>
        <row r="234">
          <cell r="B234">
            <v>31</v>
          </cell>
          <cell r="C234">
            <v>1242</v>
          </cell>
          <cell r="D234" t="str">
            <v>AG.1231</v>
          </cell>
          <cell r="F234" t="str">
            <v xml:space="preserve">§Ëp ph¸ BT t­êng </v>
          </cell>
          <cell r="G234" t="str">
            <v>m3</v>
          </cell>
          <cell r="I234" t="str">
            <v/>
          </cell>
          <cell r="K234">
            <v>0</v>
          </cell>
          <cell r="L234">
            <v>68671.7</v>
          </cell>
          <cell r="M234">
            <v>0</v>
          </cell>
        </row>
        <row r="235">
          <cell r="B235" t="str">
            <v/>
          </cell>
          <cell r="C235" t="str">
            <v/>
          </cell>
          <cell r="F235" t="str">
            <v>b. Nh©n c«ng</v>
          </cell>
          <cell r="J235">
            <v>68671.7</v>
          </cell>
        </row>
        <row r="236">
          <cell r="B236" t="str">
            <v/>
          </cell>
          <cell r="C236" t="str">
            <v/>
          </cell>
          <cell r="E236">
            <v>3.5</v>
          </cell>
          <cell r="F236" t="str">
            <v>Nh©n c«ng bËc 3,5/7</v>
          </cell>
          <cell r="G236" t="str">
            <v xml:space="preserve">C«ng </v>
          </cell>
          <cell r="H236">
            <v>4.7</v>
          </cell>
          <cell r="I236">
            <v>14611</v>
          </cell>
          <cell r="J236">
            <v>68671.7</v>
          </cell>
          <cell r="L236">
            <v>68671.7</v>
          </cell>
        </row>
        <row r="237">
          <cell r="B237">
            <v>32</v>
          </cell>
          <cell r="C237">
            <v>1242</v>
          </cell>
          <cell r="D237" t="str">
            <v>BL.1114vd</v>
          </cell>
          <cell r="F237" t="str">
            <v>§µo mÆt ®­êng nhùa</v>
          </cell>
          <cell r="G237" t="str">
            <v>m3</v>
          </cell>
          <cell r="I237" t="str">
            <v/>
          </cell>
          <cell r="K237">
            <v>0</v>
          </cell>
          <cell r="L237">
            <v>32686.853400000004</v>
          </cell>
          <cell r="M237">
            <v>0</v>
          </cell>
        </row>
        <row r="238">
          <cell r="B238" t="str">
            <v/>
          </cell>
          <cell r="C238" t="str">
            <v/>
          </cell>
          <cell r="F238" t="str">
            <v>b. Nh©n c«ng</v>
          </cell>
          <cell r="J238">
            <v>32686.853400000004</v>
          </cell>
        </row>
        <row r="239">
          <cell r="B239" t="str">
            <v/>
          </cell>
          <cell r="C239" t="str">
            <v/>
          </cell>
          <cell r="E239">
            <v>3</v>
          </cell>
          <cell r="F239" t="str">
            <v>Nh©n c«ng bËc 3,0/7</v>
          </cell>
          <cell r="G239" t="str">
            <v xml:space="preserve">C«ng </v>
          </cell>
          <cell r="H239">
            <v>2.3553000000000002</v>
          </cell>
          <cell r="I239">
            <v>13878</v>
          </cell>
          <cell r="J239">
            <v>32686.853400000004</v>
          </cell>
          <cell r="L239">
            <v>32686.853400000004</v>
          </cell>
        </row>
        <row r="240">
          <cell r="B240">
            <v>33</v>
          </cell>
          <cell r="C240">
            <v>1242</v>
          </cell>
          <cell r="D240" t="str">
            <v>AG.1121</v>
          </cell>
          <cell r="F240" t="str">
            <v>§Ëp ph¸ ®¸ héc x©y</v>
          </cell>
          <cell r="G240" t="str">
            <v>m3</v>
          </cell>
          <cell r="K240">
            <v>0</v>
          </cell>
          <cell r="L240">
            <v>22208.720000000001</v>
          </cell>
          <cell r="M240">
            <v>0</v>
          </cell>
        </row>
        <row r="241">
          <cell r="B241" t="str">
            <v/>
          </cell>
          <cell r="C241" t="str">
            <v/>
          </cell>
          <cell r="F241" t="str">
            <v>b. Nh©n c«ng</v>
          </cell>
          <cell r="J241">
            <v>22208.720000000001</v>
          </cell>
        </row>
        <row r="242">
          <cell r="B242" t="str">
            <v/>
          </cell>
          <cell r="C242" t="str">
            <v/>
          </cell>
          <cell r="E242">
            <v>3.5</v>
          </cell>
          <cell r="F242" t="str">
            <v>Nh©n c«ng bËc 3,5/7</v>
          </cell>
          <cell r="G242" t="str">
            <v xml:space="preserve">C«ng </v>
          </cell>
          <cell r="H242">
            <v>1.52</v>
          </cell>
          <cell r="I242">
            <v>14611</v>
          </cell>
          <cell r="J242">
            <v>22208.720000000001</v>
          </cell>
          <cell r="L242">
            <v>22208.720000000001</v>
          </cell>
        </row>
        <row r="243">
          <cell r="B243">
            <v>34</v>
          </cell>
          <cell r="C243">
            <v>1242</v>
          </cell>
          <cell r="D243" t="str">
            <v>BG1343</v>
          </cell>
          <cell r="F243" t="str">
            <v>§µo ®Êt thi c«ng ®Êt cÊp 3</v>
          </cell>
          <cell r="G243" t="str">
            <v>m3</v>
          </cell>
          <cell r="I243" t="str">
            <v/>
          </cell>
          <cell r="K243">
            <v>0</v>
          </cell>
          <cell r="L243">
            <v>10824.84</v>
          </cell>
          <cell r="M243">
            <v>6040.6850299999996</v>
          </cell>
        </row>
        <row r="244">
          <cell r="B244" t="str">
            <v/>
          </cell>
          <cell r="C244" t="str">
            <v/>
          </cell>
          <cell r="F244" t="str">
            <v>b. Nh©n c«ng</v>
          </cell>
          <cell r="J244">
            <v>10824.84</v>
          </cell>
        </row>
        <row r="245">
          <cell r="B245" t="str">
            <v/>
          </cell>
          <cell r="C245" t="str">
            <v/>
          </cell>
          <cell r="E245">
            <v>3</v>
          </cell>
          <cell r="F245" t="str">
            <v>Nh©n c«ng bËc 3,0/7</v>
          </cell>
          <cell r="G245" t="str">
            <v xml:space="preserve">C«ng </v>
          </cell>
          <cell r="H245">
            <v>0.78</v>
          </cell>
          <cell r="I245">
            <v>13878</v>
          </cell>
          <cell r="J245">
            <v>10824.84</v>
          </cell>
          <cell r="L245">
            <v>10824.84</v>
          </cell>
        </row>
        <row r="246">
          <cell r="B246" t="str">
            <v/>
          </cell>
          <cell r="C246" t="str">
            <v/>
          </cell>
          <cell r="F246" t="str">
            <v>c. M¸y thi c«ng</v>
          </cell>
          <cell r="J246">
            <v>6040.6850299999996</v>
          </cell>
        </row>
        <row r="247">
          <cell r="B247" t="str">
            <v/>
          </cell>
          <cell r="C247" t="str">
            <v/>
          </cell>
          <cell r="E247" t="str">
            <v>md&lt;=0,8</v>
          </cell>
          <cell r="F247" t="str">
            <v>M¸y ®µo &lt;=0,8m3</v>
          </cell>
          <cell r="G247" t="str">
            <v>Ca</v>
          </cell>
          <cell r="H247">
            <v>4.6300000000000004E-3</v>
          </cell>
          <cell r="I247">
            <v>705849</v>
          </cell>
          <cell r="J247">
            <v>3268.0808700000002</v>
          </cell>
          <cell r="M247">
            <v>3268.0808700000002</v>
          </cell>
        </row>
        <row r="248">
          <cell r="B248" t="str">
            <v/>
          </cell>
          <cell r="C248" t="str">
            <v/>
          </cell>
          <cell r="E248" t="str">
            <v>ot10t</v>
          </cell>
          <cell r="F248" t="str">
            <v>¤t« tù ®æ 10T</v>
          </cell>
          <cell r="G248" t="str">
            <v>Ca</v>
          </cell>
          <cell r="H248">
            <v>2.32E-3</v>
          </cell>
          <cell r="I248">
            <v>525740</v>
          </cell>
          <cell r="J248">
            <v>1219.7167999999999</v>
          </cell>
          <cell r="M248">
            <v>1219.7167999999999</v>
          </cell>
        </row>
        <row r="249">
          <cell r="B249" t="str">
            <v/>
          </cell>
          <cell r="C249" t="str">
            <v/>
          </cell>
          <cell r="E249" t="str">
            <v>mu110</v>
          </cell>
          <cell r="F249" t="str">
            <v>M¸y ñi 110cv</v>
          </cell>
          <cell r="G249" t="str">
            <v>Ca</v>
          </cell>
          <cell r="H249">
            <v>2.32E-3</v>
          </cell>
          <cell r="I249">
            <v>669348</v>
          </cell>
          <cell r="J249">
            <v>1552.8873599999999</v>
          </cell>
          <cell r="M249">
            <v>1552.8873599999999</v>
          </cell>
        </row>
        <row r="250">
          <cell r="B250">
            <v>35</v>
          </cell>
          <cell r="C250">
            <v>1242</v>
          </cell>
          <cell r="D250" t="str">
            <v>BK4123</v>
          </cell>
          <cell r="F250" t="str">
            <v>§¾p ®Êt thi c«ng ®Êt cÊp 3</v>
          </cell>
          <cell r="G250" t="str">
            <v>m3</v>
          </cell>
          <cell r="I250" t="str">
            <v/>
          </cell>
          <cell r="K250">
            <v>0</v>
          </cell>
          <cell r="L250">
            <v>438.54480000000007</v>
          </cell>
          <cell r="M250">
            <v>3607.88508</v>
          </cell>
        </row>
        <row r="251">
          <cell r="B251" t="str">
            <v/>
          </cell>
          <cell r="C251" t="str">
            <v/>
          </cell>
          <cell r="F251" t="str">
            <v>b. Nh©n c«ng</v>
          </cell>
          <cell r="J251">
            <v>438.54480000000007</v>
          </cell>
        </row>
        <row r="252">
          <cell r="B252" t="str">
            <v/>
          </cell>
          <cell r="C252" t="str">
            <v/>
          </cell>
          <cell r="E252">
            <v>3</v>
          </cell>
          <cell r="F252" t="str">
            <v>Nh©n c«ng bËc 3,0/7</v>
          </cell>
          <cell r="G252" t="str">
            <v xml:space="preserve">C«ng </v>
          </cell>
          <cell r="H252">
            <v>3.1600000000000003E-2</v>
          </cell>
          <cell r="I252">
            <v>13878</v>
          </cell>
          <cell r="J252">
            <v>438.54480000000007</v>
          </cell>
          <cell r="L252">
            <v>438.54480000000007</v>
          </cell>
        </row>
        <row r="253">
          <cell r="B253" t="str">
            <v/>
          </cell>
          <cell r="C253" t="str">
            <v/>
          </cell>
          <cell r="F253" t="str">
            <v>c. M¸y thi c«ng</v>
          </cell>
          <cell r="J253">
            <v>3607.88508</v>
          </cell>
        </row>
        <row r="254">
          <cell r="B254" t="str">
            <v/>
          </cell>
          <cell r="C254" t="str">
            <v/>
          </cell>
          <cell r="E254" t="str">
            <v>md9</v>
          </cell>
          <cell r="F254" t="str">
            <v>M¸y ®Çm 9T</v>
          </cell>
          <cell r="G254" t="str">
            <v>Ca</v>
          </cell>
          <cell r="H254">
            <v>4.6300000000000004E-3</v>
          </cell>
          <cell r="I254">
            <v>443844</v>
          </cell>
          <cell r="J254">
            <v>2054.9977200000003</v>
          </cell>
          <cell r="M254">
            <v>2054.9977200000003</v>
          </cell>
        </row>
        <row r="255">
          <cell r="B255" t="str">
            <v/>
          </cell>
          <cell r="C255" t="str">
            <v/>
          </cell>
          <cell r="E255" t="str">
            <v>mu110</v>
          </cell>
          <cell r="F255" t="str">
            <v>M¸y ñi 110cv</v>
          </cell>
          <cell r="G255" t="str">
            <v>Ca</v>
          </cell>
          <cell r="H255">
            <v>2.32E-3</v>
          </cell>
          <cell r="I255">
            <v>669348</v>
          </cell>
          <cell r="J255">
            <v>1552.8873599999999</v>
          </cell>
          <cell r="M255">
            <v>1552.8873599999999</v>
          </cell>
        </row>
        <row r="256">
          <cell r="B256">
            <v>36</v>
          </cell>
          <cell r="C256">
            <v>1242</v>
          </cell>
          <cell r="D256" t="str">
            <v>GA1110</v>
          </cell>
          <cell r="F256" t="str">
            <v>§¸ héc x©y mãng, ch©n khay v÷a M100</v>
          </cell>
          <cell r="G256" t="str">
            <v>m3</v>
          </cell>
          <cell r="I256" t="str">
            <v/>
          </cell>
          <cell r="K256">
            <v>285851.99183451425</v>
          </cell>
          <cell r="L256">
            <v>27907.01</v>
          </cell>
          <cell r="M256">
            <v>0</v>
          </cell>
        </row>
        <row r="257">
          <cell r="B257" t="str">
            <v/>
          </cell>
          <cell r="C257" t="str">
            <v/>
          </cell>
          <cell r="F257" t="str">
            <v>a. VËt liÖu</v>
          </cell>
          <cell r="J257">
            <v>285851.99183451425</v>
          </cell>
        </row>
        <row r="258">
          <cell r="B258" t="str">
            <v/>
          </cell>
          <cell r="C258" t="str">
            <v/>
          </cell>
          <cell r="E258" t="str">
            <v>dh</v>
          </cell>
          <cell r="F258" t="str">
            <v xml:space="preserve">§¸ héc </v>
          </cell>
          <cell r="G258" t="str">
            <v>m3</v>
          </cell>
          <cell r="H258">
            <v>1.2</v>
          </cell>
          <cell r="I258">
            <v>86835.71428571429</v>
          </cell>
          <cell r="J258">
            <v>104202.85714285714</v>
          </cell>
          <cell r="K258">
            <v>104202.85714285714</v>
          </cell>
        </row>
        <row r="259">
          <cell r="B259" t="str">
            <v/>
          </cell>
          <cell r="C259" t="str">
            <v/>
          </cell>
          <cell r="E259">
            <v>4</v>
          </cell>
          <cell r="F259" t="str">
            <v>§¸ d¨m 4x6</v>
          </cell>
          <cell r="G259" t="str">
            <v>m3</v>
          </cell>
          <cell r="H259">
            <v>5.7000000000000002E-2</v>
          </cell>
          <cell r="I259">
            <v>108979.27619047619</v>
          </cell>
          <cell r="J259">
            <v>6211.8187428571428</v>
          </cell>
          <cell r="K259">
            <v>6211.8187428571428</v>
          </cell>
        </row>
        <row r="260">
          <cell r="B260" t="str">
            <v/>
          </cell>
          <cell r="C260" t="str">
            <v/>
          </cell>
          <cell r="E260" t="str">
            <v>vu</v>
          </cell>
          <cell r="F260" t="str">
            <v>V÷a xi m¨ng M100</v>
          </cell>
          <cell r="G260" t="str">
            <v>m3</v>
          </cell>
          <cell r="H260">
            <v>0.42</v>
          </cell>
          <cell r="I260">
            <v>417707.89511619043</v>
          </cell>
          <cell r="J260">
            <v>175437.31594879998</v>
          </cell>
          <cell r="K260">
            <v>175437.31594879998</v>
          </cell>
        </row>
        <row r="261">
          <cell r="B261" t="str">
            <v/>
          </cell>
          <cell r="F261" t="str">
            <v>b. Nh©n c«ng</v>
          </cell>
          <cell r="J261">
            <v>27907.01</v>
          </cell>
        </row>
        <row r="262">
          <cell r="B262" t="str">
            <v/>
          </cell>
          <cell r="C262" t="str">
            <v/>
          </cell>
          <cell r="E262" t="str">
            <v>3,5c</v>
          </cell>
          <cell r="F262" t="str">
            <v>Nh©n c«ng bËc 3,5/7</v>
          </cell>
          <cell r="G262" t="str">
            <v xml:space="preserve">C«ng </v>
          </cell>
          <cell r="H262">
            <v>1.91</v>
          </cell>
          <cell r="I262">
            <v>14611</v>
          </cell>
          <cell r="J262">
            <v>27907.01</v>
          </cell>
          <cell r="L262">
            <v>27907.01</v>
          </cell>
        </row>
        <row r="263">
          <cell r="B263">
            <v>37</v>
          </cell>
          <cell r="C263">
            <v>1242</v>
          </cell>
          <cell r="D263" t="str">
            <v>GA.1210</v>
          </cell>
          <cell r="F263" t="str">
            <v>§¸ héc x©y t­êng ®Çu, t­êng c¸nh M100</v>
          </cell>
          <cell r="G263" t="str">
            <v>m3</v>
          </cell>
          <cell r="I263" t="str">
            <v/>
          </cell>
          <cell r="K263">
            <v>314427.64249425451</v>
          </cell>
          <cell r="L263">
            <v>36527.5</v>
          </cell>
          <cell r="M263">
            <v>0</v>
          </cell>
        </row>
        <row r="264">
          <cell r="B264" t="str">
            <v/>
          </cell>
          <cell r="C264" t="str">
            <v/>
          </cell>
          <cell r="F264" t="str">
            <v>a. VËt liÖu</v>
          </cell>
          <cell r="J264">
            <v>314427.64249425451</v>
          </cell>
        </row>
        <row r="265">
          <cell r="B265" t="str">
            <v/>
          </cell>
          <cell r="C265" t="str">
            <v/>
          </cell>
          <cell r="E265" t="str">
            <v>dh</v>
          </cell>
          <cell r="F265" t="str">
            <v xml:space="preserve">§¸ héc </v>
          </cell>
          <cell r="G265" t="str">
            <v>m3</v>
          </cell>
          <cell r="H265">
            <v>1.2</v>
          </cell>
          <cell r="I265">
            <v>86835.71428571429</v>
          </cell>
          <cell r="J265">
            <v>104202.85714285714</v>
          </cell>
          <cell r="K265">
            <v>104202.85714285714</v>
          </cell>
        </row>
        <row r="266">
          <cell r="B266" t="str">
            <v/>
          </cell>
          <cell r="C266" t="str">
            <v/>
          </cell>
          <cell r="E266">
            <v>4</v>
          </cell>
          <cell r="F266" t="str">
            <v>§¸ d¨m 4x6</v>
          </cell>
          <cell r="G266" t="str">
            <v>m3</v>
          </cell>
          <cell r="H266">
            <v>5.7000000000000002E-2</v>
          </cell>
          <cell r="I266">
            <v>108979.27619047619</v>
          </cell>
          <cell r="J266">
            <v>6211.8187428571428</v>
          </cell>
          <cell r="K266">
            <v>6211.8187428571428</v>
          </cell>
        </row>
        <row r="267">
          <cell r="B267" t="str">
            <v/>
          </cell>
          <cell r="C267" t="str">
            <v/>
          </cell>
          <cell r="E267" t="str">
            <v>vu</v>
          </cell>
          <cell r="F267" t="str">
            <v>V÷a xi m¨ng M100</v>
          </cell>
          <cell r="G267" t="str">
            <v>m3</v>
          </cell>
          <cell r="H267">
            <v>0.42</v>
          </cell>
          <cell r="I267">
            <v>417707.89511619043</v>
          </cell>
          <cell r="J267">
            <v>175437.31594879998</v>
          </cell>
          <cell r="K267">
            <v>175437.31594879998</v>
          </cell>
        </row>
        <row r="268">
          <cell r="B268" t="str">
            <v/>
          </cell>
          <cell r="C268" t="str">
            <v/>
          </cell>
          <cell r="E268" t="str">
            <v>cc</v>
          </cell>
          <cell r="F268" t="str">
            <v>C©y chèng</v>
          </cell>
          <cell r="G268" t="str">
            <v>C©y</v>
          </cell>
          <cell r="H268">
            <v>1.62</v>
          </cell>
          <cell r="I268">
            <v>8000</v>
          </cell>
          <cell r="J268">
            <v>12960</v>
          </cell>
          <cell r="K268">
            <v>12960</v>
          </cell>
        </row>
        <row r="269">
          <cell r="B269" t="str">
            <v/>
          </cell>
          <cell r="C269" t="str">
            <v/>
          </cell>
          <cell r="E269" t="str">
            <v>g</v>
          </cell>
          <cell r="F269" t="str">
            <v>Gç v¸n</v>
          </cell>
          <cell r="G269" t="str">
            <v>m3</v>
          </cell>
          <cell r="H269">
            <v>0.01</v>
          </cell>
          <cell r="I269">
            <v>1269569.6114285714</v>
          </cell>
          <cell r="J269">
            <v>12695.696114285714</v>
          </cell>
          <cell r="K269">
            <v>12695.696114285714</v>
          </cell>
        </row>
        <row r="270">
          <cell r="B270" t="str">
            <v/>
          </cell>
          <cell r="C270" t="str">
            <v/>
          </cell>
          <cell r="E270" t="str">
            <v>db</v>
          </cell>
          <cell r="F270" t="str">
            <v>D©y buéc</v>
          </cell>
          <cell r="G270" t="str">
            <v>kg</v>
          </cell>
          <cell r="H270">
            <v>0.46</v>
          </cell>
          <cell r="I270">
            <v>6347.727272727273</v>
          </cell>
          <cell r="J270">
            <v>2919.9545454545455</v>
          </cell>
          <cell r="K270">
            <v>2919.9545454545455</v>
          </cell>
        </row>
        <row r="271">
          <cell r="B271" t="str">
            <v/>
          </cell>
          <cell r="C271" t="str">
            <v/>
          </cell>
          <cell r="F271" t="str">
            <v>b. Nh©n c«ng</v>
          </cell>
          <cell r="J271">
            <v>36527.5</v>
          </cell>
        </row>
        <row r="272">
          <cell r="B272" t="str">
            <v/>
          </cell>
          <cell r="C272" t="str">
            <v/>
          </cell>
          <cell r="E272" t="str">
            <v>3,5c</v>
          </cell>
          <cell r="F272" t="str">
            <v>Nh©n c«ng bËc 3,5/7</v>
          </cell>
          <cell r="G272" t="str">
            <v xml:space="preserve">C«ng </v>
          </cell>
          <cell r="H272">
            <v>2.5</v>
          </cell>
          <cell r="I272">
            <v>14611</v>
          </cell>
          <cell r="J272">
            <v>36527.5</v>
          </cell>
          <cell r="L272">
            <v>36527.5</v>
          </cell>
        </row>
        <row r="273">
          <cell r="B273">
            <v>38</v>
          </cell>
          <cell r="C273">
            <v>1242</v>
          </cell>
          <cell r="D273" t="str">
            <v>GA.1210</v>
          </cell>
          <cell r="F273" t="str">
            <v>§¸ héc x©y th©n hè thu v÷a M100</v>
          </cell>
          <cell r="G273" t="str">
            <v>m3</v>
          </cell>
          <cell r="I273" t="str">
            <v/>
          </cell>
          <cell r="K273">
            <v>314427.64249425451</v>
          </cell>
          <cell r="L273">
            <v>36527.5</v>
          </cell>
          <cell r="M273">
            <v>0</v>
          </cell>
        </row>
        <row r="274">
          <cell r="B274" t="str">
            <v/>
          </cell>
          <cell r="C274" t="str">
            <v/>
          </cell>
          <cell r="F274" t="str">
            <v>a. VËt liÖu</v>
          </cell>
          <cell r="J274">
            <v>314427.64249425451</v>
          </cell>
        </row>
        <row r="275">
          <cell r="B275" t="str">
            <v/>
          </cell>
          <cell r="C275" t="str">
            <v/>
          </cell>
          <cell r="E275" t="str">
            <v>dh</v>
          </cell>
          <cell r="F275" t="str">
            <v xml:space="preserve">§¸ héc </v>
          </cell>
          <cell r="G275" t="str">
            <v>m3</v>
          </cell>
          <cell r="H275">
            <v>1.2</v>
          </cell>
          <cell r="I275">
            <v>86835.71428571429</v>
          </cell>
          <cell r="J275">
            <v>104202.85714285714</v>
          </cell>
          <cell r="K275">
            <v>104202.85714285714</v>
          </cell>
        </row>
        <row r="276">
          <cell r="B276" t="str">
            <v/>
          </cell>
          <cell r="C276" t="str">
            <v/>
          </cell>
          <cell r="E276">
            <v>4</v>
          </cell>
          <cell r="F276" t="str">
            <v>§¸ d¨m 4x6</v>
          </cell>
          <cell r="G276" t="str">
            <v>m3</v>
          </cell>
          <cell r="H276">
            <v>5.7000000000000002E-2</v>
          </cell>
          <cell r="I276">
            <v>108979.27619047619</v>
          </cell>
          <cell r="J276">
            <v>6211.8187428571428</v>
          </cell>
          <cell r="K276">
            <v>6211.8187428571428</v>
          </cell>
        </row>
        <row r="277">
          <cell r="B277" t="str">
            <v/>
          </cell>
          <cell r="C277" t="str">
            <v/>
          </cell>
          <cell r="E277" t="str">
            <v>vu</v>
          </cell>
          <cell r="F277" t="str">
            <v>V÷a xi m¨ng M100</v>
          </cell>
          <cell r="G277" t="str">
            <v>m3</v>
          </cell>
          <cell r="H277">
            <v>0.42</v>
          </cell>
          <cell r="I277">
            <v>417707.89511619043</v>
          </cell>
          <cell r="J277">
            <v>175437.31594879998</v>
          </cell>
          <cell r="K277">
            <v>175437.31594879998</v>
          </cell>
        </row>
        <row r="278">
          <cell r="B278" t="str">
            <v/>
          </cell>
          <cell r="C278" t="str">
            <v/>
          </cell>
          <cell r="E278" t="str">
            <v>cc</v>
          </cell>
          <cell r="F278" t="str">
            <v>C©y chèng</v>
          </cell>
          <cell r="G278" t="str">
            <v>C©y</v>
          </cell>
          <cell r="H278">
            <v>1.62</v>
          </cell>
          <cell r="I278">
            <v>8000</v>
          </cell>
          <cell r="J278">
            <v>12960</v>
          </cell>
          <cell r="K278">
            <v>12960</v>
          </cell>
        </row>
        <row r="279">
          <cell r="B279" t="str">
            <v/>
          </cell>
          <cell r="C279" t="str">
            <v/>
          </cell>
          <cell r="E279" t="str">
            <v>g</v>
          </cell>
          <cell r="F279" t="str">
            <v>Gç v¸n</v>
          </cell>
          <cell r="G279" t="str">
            <v>m3</v>
          </cell>
          <cell r="H279">
            <v>0.01</v>
          </cell>
          <cell r="I279">
            <v>1269569.6114285714</v>
          </cell>
          <cell r="J279">
            <v>12695.696114285714</v>
          </cell>
          <cell r="K279">
            <v>12695.696114285714</v>
          </cell>
        </row>
        <row r="280">
          <cell r="B280" t="str">
            <v/>
          </cell>
          <cell r="C280" t="str">
            <v/>
          </cell>
          <cell r="E280" t="str">
            <v>db</v>
          </cell>
          <cell r="F280" t="str">
            <v>D©y buéc</v>
          </cell>
          <cell r="G280" t="str">
            <v>kg</v>
          </cell>
          <cell r="H280">
            <v>0.46</v>
          </cell>
          <cell r="I280">
            <v>6347.727272727273</v>
          </cell>
          <cell r="J280">
            <v>2919.9545454545455</v>
          </cell>
          <cell r="K280">
            <v>2919.9545454545455</v>
          </cell>
        </row>
        <row r="281">
          <cell r="B281" t="str">
            <v/>
          </cell>
          <cell r="C281" t="str">
            <v/>
          </cell>
          <cell r="F281" t="str">
            <v>b. Nh©n c«ng</v>
          </cell>
          <cell r="J281">
            <v>36527.5</v>
          </cell>
        </row>
        <row r="282">
          <cell r="B282" t="str">
            <v/>
          </cell>
          <cell r="C282" t="str">
            <v/>
          </cell>
          <cell r="E282" t="str">
            <v>3,5c</v>
          </cell>
          <cell r="F282" t="str">
            <v>Nh©n c«ng bËc 3,5/7</v>
          </cell>
          <cell r="G282" t="str">
            <v xml:space="preserve">C«ng </v>
          </cell>
          <cell r="H282">
            <v>2.5</v>
          </cell>
          <cell r="I282">
            <v>14611</v>
          </cell>
          <cell r="J282">
            <v>36527.5</v>
          </cell>
          <cell r="L282">
            <v>36527.5</v>
          </cell>
        </row>
        <row r="283">
          <cell r="B283">
            <v>39</v>
          </cell>
          <cell r="C283">
            <v>1242</v>
          </cell>
          <cell r="D283" t="str">
            <v>GA.4310</v>
          </cell>
          <cell r="F283" t="str">
            <v>§¸ héc x©y m¸ng rãt v÷a M100</v>
          </cell>
          <cell r="G283" t="str">
            <v>m3</v>
          </cell>
          <cell r="I283" t="str">
            <v/>
          </cell>
          <cell r="K283">
            <v>287588.70612022857</v>
          </cell>
          <cell r="L283">
            <v>35358.619999999995</v>
          </cell>
          <cell r="M283">
            <v>0</v>
          </cell>
        </row>
        <row r="284">
          <cell r="B284" t="str">
            <v/>
          </cell>
          <cell r="C284" t="str">
            <v/>
          </cell>
          <cell r="F284" t="str">
            <v>a. VËt liÖu</v>
          </cell>
          <cell r="J284">
            <v>287588.70612022857</v>
          </cell>
        </row>
        <row r="285">
          <cell r="B285" t="str">
            <v/>
          </cell>
          <cell r="C285" t="str">
            <v/>
          </cell>
          <cell r="E285" t="str">
            <v>dh</v>
          </cell>
          <cell r="F285" t="str">
            <v xml:space="preserve">§¸ héc </v>
          </cell>
          <cell r="G285" t="str">
            <v>m3</v>
          </cell>
          <cell r="H285">
            <v>1.22</v>
          </cell>
          <cell r="I285">
            <v>86835.71428571429</v>
          </cell>
          <cell r="J285">
            <v>105939.57142857143</v>
          </cell>
          <cell r="K285">
            <v>105939.57142857143</v>
          </cell>
        </row>
        <row r="286">
          <cell r="B286" t="str">
            <v/>
          </cell>
          <cell r="C286" t="str">
            <v/>
          </cell>
          <cell r="E286">
            <v>4</v>
          </cell>
          <cell r="F286" t="str">
            <v>§¸ d¨m 4x6</v>
          </cell>
          <cell r="G286" t="str">
            <v>m3</v>
          </cell>
          <cell r="H286">
            <v>5.7000000000000002E-2</v>
          </cell>
          <cell r="I286">
            <v>108979.27619047619</v>
          </cell>
          <cell r="J286">
            <v>6211.8187428571428</v>
          </cell>
          <cell r="K286">
            <v>6211.8187428571428</v>
          </cell>
        </row>
        <row r="287">
          <cell r="B287" t="str">
            <v/>
          </cell>
          <cell r="C287" t="str">
            <v>m3</v>
          </cell>
          <cell r="E287" t="str">
            <v>vu</v>
          </cell>
          <cell r="F287" t="str">
            <v>V÷a xi m¨ng M100</v>
          </cell>
          <cell r="G287" t="str">
            <v>m3</v>
          </cell>
          <cell r="H287">
            <v>0.42</v>
          </cell>
          <cell r="I287">
            <v>417707.89511619043</v>
          </cell>
          <cell r="J287">
            <v>175437.31594879998</v>
          </cell>
          <cell r="K287">
            <v>175437.31594879998</v>
          </cell>
        </row>
        <row r="288">
          <cell r="B288" t="str">
            <v/>
          </cell>
          <cell r="C288" t="str">
            <v/>
          </cell>
          <cell r="F288" t="str">
            <v>b. Nh©n c«ng</v>
          </cell>
          <cell r="J288">
            <v>35358.619999999995</v>
          </cell>
        </row>
        <row r="289">
          <cell r="B289" t="str">
            <v/>
          </cell>
          <cell r="C289" t="str">
            <v/>
          </cell>
          <cell r="E289">
            <v>3.5</v>
          </cell>
          <cell r="F289" t="str">
            <v>Nh©n c«ng bËc 3,5/7</v>
          </cell>
          <cell r="G289" t="str">
            <v xml:space="preserve">C«ng </v>
          </cell>
          <cell r="H289">
            <v>2.42</v>
          </cell>
          <cell r="I289">
            <v>14611</v>
          </cell>
          <cell r="J289">
            <v>35358.619999999995</v>
          </cell>
          <cell r="L289">
            <v>35358.619999999995</v>
          </cell>
        </row>
        <row r="290">
          <cell r="B290">
            <v>40</v>
          </cell>
          <cell r="C290">
            <v>1242</v>
          </cell>
          <cell r="D290" t="str">
            <v>GA.4110</v>
          </cell>
          <cell r="F290" t="str">
            <v>§¸ héc x©y s©n cèng v÷a M100</v>
          </cell>
          <cell r="G290" t="str">
            <v>m3</v>
          </cell>
          <cell r="I290" t="str">
            <v/>
          </cell>
          <cell r="K290">
            <v>285851.99183451425</v>
          </cell>
          <cell r="L290">
            <v>31998.09</v>
          </cell>
          <cell r="M290">
            <v>0</v>
          </cell>
        </row>
        <row r="291">
          <cell r="B291" t="str">
            <v/>
          </cell>
          <cell r="C291" t="str">
            <v/>
          </cell>
          <cell r="F291" t="str">
            <v>a. VËt liÖu</v>
          </cell>
          <cell r="J291">
            <v>285851.99183451425</v>
          </cell>
        </row>
        <row r="292">
          <cell r="B292" t="str">
            <v/>
          </cell>
          <cell r="C292" t="str">
            <v/>
          </cell>
          <cell r="E292" t="str">
            <v>dh</v>
          </cell>
          <cell r="F292" t="str">
            <v xml:space="preserve">§¸ héc </v>
          </cell>
          <cell r="G292" t="str">
            <v>m3</v>
          </cell>
          <cell r="H292">
            <v>1.2</v>
          </cell>
          <cell r="I292">
            <v>86835.71428571429</v>
          </cell>
          <cell r="J292">
            <v>104202.85714285714</v>
          </cell>
          <cell r="K292">
            <v>104202.85714285714</v>
          </cell>
        </row>
        <row r="293">
          <cell r="B293" t="str">
            <v/>
          </cell>
          <cell r="C293" t="str">
            <v/>
          </cell>
          <cell r="E293">
            <v>4</v>
          </cell>
          <cell r="F293" t="str">
            <v>§¸ d¨m 4x6</v>
          </cell>
          <cell r="G293" t="str">
            <v>m3</v>
          </cell>
          <cell r="H293">
            <v>5.7000000000000002E-2</v>
          </cell>
          <cell r="I293">
            <v>108979.27619047619</v>
          </cell>
          <cell r="J293">
            <v>6211.8187428571428</v>
          </cell>
          <cell r="K293">
            <v>6211.8187428571428</v>
          </cell>
        </row>
        <row r="294">
          <cell r="B294" t="str">
            <v/>
          </cell>
          <cell r="C294" t="str">
            <v>m3</v>
          </cell>
          <cell r="E294" t="str">
            <v>vu</v>
          </cell>
          <cell r="F294" t="str">
            <v>V÷a xi m¨ng M100</v>
          </cell>
          <cell r="G294" t="str">
            <v>m3</v>
          </cell>
          <cell r="H294">
            <v>0.42</v>
          </cell>
          <cell r="I294">
            <v>417707.89511619043</v>
          </cell>
          <cell r="J294">
            <v>175437.31594879998</v>
          </cell>
          <cell r="K294">
            <v>175437.31594879998</v>
          </cell>
        </row>
        <row r="295">
          <cell r="B295" t="str">
            <v/>
          </cell>
          <cell r="C295" t="str">
            <v/>
          </cell>
          <cell r="F295" t="str">
            <v>b. Nh©n c«ng</v>
          </cell>
          <cell r="J295">
            <v>31998.09</v>
          </cell>
        </row>
        <row r="296">
          <cell r="B296" t="str">
            <v/>
          </cell>
          <cell r="C296" t="str">
            <v/>
          </cell>
          <cell r="E296">
            <v>3.5</v>
          </cell>
          <cell r="F296" t="str">
            <v>Nh©n c«ng bËc 3,5/7</v>
          </cell>
          <cell r="G296" t="str">
            <v xml:space="preserve">C«ng </v>
          </cell>
          <cell r="H296">
            <v>2.19</v>
          </cell>
          <cell r="I296">
            <v>14611</v>
          </cell>
          <cell r="J296">
            <v>31998.09</v>
          </cell>
          <cell r="L296">
            <v>31998.09</v>
          </cell>
        </row>
        <row r="297">
          <cell r="B297">
            <v>41</v>
          </cell>
          <cell r="C297">
            <v>1242</v>
          </cell>
          <cell r="D297" t="str">
            <v>CA.1113</v>
          </cell>
          <cell r="F297" t="str">
            <v>§ãng cäc tre L=2m</v>
          </cell>
          <cell r="G297" t="str">
            <v>100m</v>
          </cell>
          <cell r="I297" t="str">
            <v/>
          </cell>
          <cell r="K297">
            <v>260278.1520648</v>
          </cell>
          <cell r="L297">
            <v>26299.8</v>
          </cell>
          <cell r="M297">
            <v>0</v>
          </cell>
        </row>
        <row r="298">
          <cell r="B298" t="str">
            <v/>
          </cell>
          <cell r="C298" t="str">
            <v/>
          </cell>
          <cell r="F298" t="str">
            <v>a. VËt liÖu</v>
          </cell>
          <cell r="J298">
            <v>260278.1520648</v>
          </cell>
        </row>
        <row r="299">
          <cell r="B299" t="str">
            <v/>
          </cell>
          <cell r="C299" t="str">
            <v/>
          </cell>
          <cell r="E299" t="str">
            <v>ctre</v>
          </cell>
          <cell r="F299" t="str">
            <v>Cäc tre</v>
          </cell>
          <cell r="G299" t="str">
            <v>m</v>
          </cell>
          <cell r="H299">
            <v>105</v>
          </cell>
          <cell r="I299">
            <v>2100</v>
          </cell>
          <cell r="J299">
            <v>220500</v>
          </cell>
          <cell r="K299">
            <v>220500</v>
          </cell>
        </row>
        <row r="300">
          <cell r="B300" t="str">
            <v/>
          </cell>
          <cell r="C300" t="str">
            <v/>
          </cell>
          <cell r="E300" t="str">
            <v>cc</v>
          </cell>
          <cell r="F300" t="str">
            <v>C©y chèng</v>
          </cell>
          <cell r="G300" t="str">
            <v>C©y</v>
          </cell>
          <cell r="H300">
            <v>1.56</v>
          </cell>
          <cell r="I300">
            <v>8000</v>
          </cell>
          <cell r="J300">
            <v>12480</v>
          </cell>
          <cell r="K300">
            <v>12480</v>
          </cell>
        </row>
        <row r="301">
          <cell r="B301" t="str">
            <v/>
          </cell>
          <cell r="C301" t="str">
            <v/>
          </cell>
          <cell r="E301" t="str">
            <v>g</v>
          </cell>
          <cell r="F301" t="str">
            <v>Gç v¸n</v>
          </cell>
          <cell r="G301" t="str">
            <v>m3</v>
          </cell>
          <cell r="H301">
            <v>9.4000000000000004E-3</v>
          </cell>
          <cell r="I301">
            <v>1269569.6114285714</v>
          </cell>
          <cell r="J301">
            <v>11933.954347428571</v>
          </cell>
          <cell r="K301">
            <v>11933.954347428571</v>
          </cell>
        </row>
        <row r="302">
          <cell r="B302" t="str">
            <v/>
          </cell>
          <cell r="C302" t="str">
            <v/>
          </cell>
          <cell r="E302" t="str">
            <v>d</v>
          </cell>
          <cell r="F302" t="str">
            <v>D©y</v>
          </cell>
          <cell r="G302" t="str">
            <v>kg</v>
          </cell>
          <cell r="H302">
            <v>0.45</v>
          </cell>
          <cell r="I302">
            <v>6600</v>
          </cell>
          <cell r="J302">
            <v>2970</v>
          </cell>
          <cell r="K302">
            <v>2970</v>
          </cell>
        </row>
        <row r="303">
          <cell r="B303" t="str">
            <v/>
          </cell>
          <cell r="C303" t="str">
            <v/>
          </cell>
          <cell r="E303" t="str">
            <v>#</v>
          </cell>
          <cell r="F303" t="str">
            <v>VËt liÖu kh¸c</v>
          </cell>
          <cell r="G303" t="str">
            <v>%</v>
          </cell>
          <cell r="H303">
            <v>5</v>
          </cell>
          <cell r="I303">
            <v>247883.95434742857</v>
          </cell>
          <cell r="J303">
            <v>12394.197717371429</v>
          </cell>
          <cell r="K303">
            <v>12394.197717371429</v>
          </cell>
        </row>
        <row r="304">
          <cell r="B304" t="str">
            <v/>
          </cell>
          <cell r="C304" t="str">
            <v/>
          </cell>
          <cell r="F304" t="str">
            <v>b. Nh©n c«ng</v>
          </cell>
          <cell r="J304">
            <v>26299.8</v>
          </cell>
        </row>
        <row r="305">
          <cell r="B305" t="str">
            <v/>
          </cell>
          <cell r="C305" t="str">
            <v/>
          </cell>
          <cell r="E305">
            <v>3.5</v>
          </cell>
          <cell r="F305" t="str">
            <v>Nh©n c«ng bËc 3,5/7</v>
          </cell>
          <cell r="G305" t="str">
            <v xml:space="preserve">C«ng </v>
          </cell>
          <cell r="H305">
            <v>1.8</v>
          </cell>
          <cell r="I305">
            <v>14611</v>
          </cell>
          <cell r="J305">
            <v>26299.8</v>
          </cell>
          <cell r="L305">
            <v>26299.8</v>
          </cell>
        </row>
        <row r="306">
          <cell r="B306">
            <v>42</v>
          </cell>
          <cell r="C306">
            <v>1242</v>
          </cell>
          <cell r="D306" t="str">
            <v>HA.2110</v>
          </cell>
          <cell r="F306" t="str">
            <v>BT T.®Çu, T.c¸nh, G.T n¨ng M150 ®¸ 4x6</v>
          </cell>
          <cell r="G306" t="str">
            <v>m3</v>
          </cell>
          <cell r="I306" t="str">
            <v/>
          </cell>
          <cell r="K306">
            <v>433747.08850988565</v>
          </cell>
          <cell r="L306">
            <v>52015.16</v>
          </cell>
          <cell r="M306">
            <v>15887.92</v>
          </cell>
        </row>
        <row r="307">
          <cell r="B307" t="str">
            <v/>
          </cell>
          <cell r="C307" t="str">
            <v/>
          </cell>
          <cell r="F307" t="str">
            <v>a. VËt liÖu</v>
          </cell>
          <cell r="J307">
            <v>433747.08850988565</v>
          </cell>
        </row>
        <row r="308">
          <cell r="B308" t="str">
            <v/>
          </cell>
          <cell r="C308" t="str">
            <v>m3</v>
          </cell>
          <cell r="E308" t="str">
            <v>vu</v>
          </cell>
          <cell r="F308" t="str">
            <v>V÷a BT M150 ®¸ 4x6</v>
          </cell>
          <cell r="G308" t="str">
            <v>m3</v>
          </cell>
          <cell r="H308">
            <v>1.0249999999999999</v>
          </cell>
          <cell r="I308">
            <v>350695.44651428569</v>
          </cell>
          <cell r="J308">
            <v>359462.83267714281</v>
          </cell>
          <cell r="K308">
            <v>359462.83267714281</v>
          </cell>
        </row>
        <row r="309">
          <cell r="B309" t="str">
            <v/>
          </cell>
          <cell r="C309" t="str">
            <v/>
          </cell>
          <cell r="E309" t="str">
            <v>gc</v>
          </cell>
          <cell r="F309" t="str">
            <v>gç v¸n cÇu c«ng t¸c</v>
          </cell>
          <cell r="G309" t="str">
            <v>m3</v>
          </cell>
          <cell r="H309">
            <v>4.9000000000000002E-2</v>
          </cell>
          <cell r="I309">
            <v>1269569.6114285714</v>
          </cell>
          <cell r="J309">
            <v>62208.910960000001</v>
          </cell>
          <cell r="K309">
            <v>62208.910960000001</v>
          </cell>
        </row>
        <row r="310">
          <cell r="B310" t="str">
            <v/>
          </cell>
          <cell r="C310" t="str">
            <v/>
          </cell>
          <cell r="E310" t="str">
            <v>di</v>
          </cell>
          <cell r="F310" t="str">
            <v>§inh</v>
          </cell>
          <cell r="G310" t="str">
            <v>kg</v>
          </cell>
          <cell r="H310">
            <v>0.19900000000000001</v>
          </cell>
          <cell r="I310">
            <v>7000</v>
          </cell>
          <cell r="J310">
            <v>1393</v>
          </cell>
          <cell r="K310">
            <v>1393</v>
          </cell>
        </row>
        <row r="311">
          <cell r="B311" t="str">
            <v/>
          </cell>
          <cell r="C311" t="str">
            <v/>
          </cell>
          <cell r="E311" t="str">
            <v>dia</v>
          </cell>
          <cell r="F311" t="str">
            <v xml:space="preserve">§inh ®Üa </v>
          </cell>
          <cell r="G311" t="str">
            <v>C¸i</v>
          </cell>
          <cell r="H311">
            <v>0.871</v>
          </cell>
          <cell r="I311">
            <v>2500</v>
          </cell>
          <cell r="J311">
            <v>2177.5</v>
          </cell>
          <cell r="K311">
            <v>2177.5</v>
          </cell>
        </row>
        <row r="312">
          <cell r="B312" t="str">
            <v/>
          </cell>
          <cell r="C312" t="str">
            <v/>
          </cell>
          <cell r="E312" t="str">
            <v>#</v>
          </cell>
          <cell r="F312" t="str">
            <v>VËt liÖu kh¸c</v>
          </cell>
          <cell r="G312" t="str">
            <v>%</v>
          </cell>
          <cell r="H312">
            <v>2</v>
          </cell>
          <cell r="I312">
            <v>425242.24363714282</v>
          </cell>
          <cell r="J312">
            <v>8504.8448727428568</v>
          </cell>
          <cell r="K312">
            <v>8504.8448727428568</v>
          </cell>
        </row>
        <row r="313">
          <cell r="B313" t="str">
            <v/>
          </cell>
          <cell r="C313" t="str">
            <v/>
          </cell>
          <cell r="F313" t="str">
            <v>b. Nh©n c«ng</v>
          </cell>
          <cell r="J313">
            <v>52015.16</v>
          </cell>
        </row>
        <row r="314">
          <cell r="B314" t="str">
            <v/>
          </cell>
          <cell r="C314" t="str">
            <v/>
          </cell>
          <cell r="E314" t="str">
            <v>3,5c</v>
          </cell>
          <cell r="F314" t="str">
            <v>Nh©n c«ng bËc 3,5/7</v>
          </cell>
          <cell r="G314" t="str">
            <v xml:space="preserve">C«ng </v>
          </cell>
          <cell r="H314">
            <v>3.56</v>
          </cell>
          <cell r="I314">
            <v>14611</v>
          </cell>
          <cell r="J314">
            <v>52015.16</v>
          </cell>
          <cell r="L314">
            <v>52015.16</v>
          </cell>
        </row>
        <row r="315">
          <cell r="B315" t="str">
            <v/>
          </cell>
          <cell r="C315" t="str">
            <v/>
          </cell>
          <cell r="F315" t="str">
            <v>c. M¸y thi c«ng</v>
          </cell>
          <cell r="J315">
            <v>15887.92</v>
          </cell>
        </row>
        <row r="316">
          <cell r="B316" t="str">
            <v/>
          </cell>
          <cell r="C316" t="str">
            <v/>
          </cell>
          <cell r="E316" t="str">
            <v>250l</v>
          </cell>
          <cell r="F316" t="str">
            <v>M¸y trén 250l</v>
          </cell>
          <cell r="G316" t="str">
            <v>Ca</v>
          </cell>
          <cell r="H316">
            <v>9.5000000000000001E-2</v>
          </cell>
          <cell r="I316">
            <v>96272</v>
          </cell>
          <cell r="J316">
            <v>9145.84</v>
          </cell>
          <cell r="M316">
            <v>9145.84</v>
          </cell>
        </row>
        <row r="317">
          <cell r="B317" t="str">
            <v/>
          </cell>
          <cell r="C317" t="str">
            <v/>
          </cell>
          <cell r="E317" t="str">
            <v>dd</v>
          </cell>
          <cell r="F317" t="str">
            <v>M¸y ®Çm dïi 1,5KW</v>
          </cell>
          <cell r="G317" t="str">
            <v>Ca</v>
          </cell>
          <cell r="H317">
            <v>0.18</v>
          </cell>
          <cell r="I317">
            <v>37456</v>
          </cell>
          <cell r="J317">
            <v>6742.08</v>
          </cell>
          <cell r="M317">
            <v>6742.08</v>
          </cell>
        </row>
        <row r="318">
          <cell r="B318">
            <v>43</v>
          </cell>
          <cell r="C318">
            <v>1242</v>
          </cell>
          <cell r="D318" t="str">
            <v>KA1110</v>
          </cell>
          <cell r="F318" t="str">
            <v xml:space="preserve">VK gç ®æ Bªt«ng </v>
          </cell>
          <cell r="G318" t="str">
            <v>100m2</v>
          </cell>
          <cell r="I318" t="str">
            <v/>
          </cell>
          <cell r="K318">
            <v>1799869.8488385715</v>
          </cell>
          <cell r="L318">
            <v>208831.84</v>
          </cell>
          <cell r="M318">
            <v>0</v>
          </cell>
        </row>
        <row r="319">
          <cell r="B319" t="str">
            <v/>
          </cell>
          <cell r="C319" t="str">
            <v/>
          </cell>
          <cell r="F319" t="str">
            <v>a. VËt liÖu</v>
          </cell>
          <cell r="J319">
            <v>1799869.8488385715</v>
          </cell>
        </row>
        <row r="320">
          <cell r="B320" t="str">
            <v/>
          </cell>
          <cell r="C320" t="str">
            <v/>
          </cell>
          <cell r="E320" t="str">
            <v>g</v>
          </cell>
          <cell r="F320" t="str">
            <v>Gç v¸n</v>
          </cell>
          <cell r="G320" t="str">
            <v>m3</v>
          </cell>
          <cell r="H320">
            <v>0.79200000000000004</v>
          </cell>
          <cell r="I320">
            <v>1269569.6114285714</v>
          </cell>
          <cell r="J320">
            <v>1005499.1322514286</v>
          </cell>
          <cell r="K320">
            <v>1005499.1322514286</v>
          </cell>
        </row>
        <row r="321">
          <cell r="B321" t="str">
            <v/>
          </cell>
          <cell r="C321" t="str">
            <v/>
          </cell>
          <cell r="E321" t="str">
            <v>dn</v>
          </cell>
          <cell r="F321" t="str">
            <v xml:space="preserve">Gç ®µ nÑp </v>
          </cell>
          <cell r="G321" t="str">
            <v>m3</v>
          </cell>
          <cell r="H321">
            <v>8.6499999999999994E-2</v>
          </cell>
          <cell r="I321">
            <v>1269569.6114285714</v>
          </cell>
          <cell r="J321">
            <v>109817.77138857142</v>
          </cell>
          <cell r="K321">
            <v>109817.77138857142</v>
          </cell>
        </row>
        <row r="322">
          <cell r="B322" t="str">
            <v/>
          </cell>
          <cell r="C322" t="str">
            <v/>
          </cell>
          <cell r="E322" t="str">
            <v>gg</v>
          </cell>
          <cell r="F322" t="str">
            <v>Gç chèng</v>
          </cell>
          <cell r="G322" t="str">
            <v>m3</v>
          </cell>
          <cell r="H322">
            <v>0.45900000000000002</v>
          </cell>
          <cell r="I322">
            <v>1269569.6114285714</v>
          </cell>
          <cell r="J322">
            <v>582732.45164571435</v>
          </cell>
          <cell r="K322">
            <v>582732.45164571435</v>
          </cell>
        </row>
        <row r="323">
          <cell r="B323" t="str">
            <v/>
          </cell>
          <cell r="C323" t="str">
            <v/>
          </cell>
          <cell r="E323" t="str">
            <v>di</v>
          </cell>
          <cell r="F323" t="str">
            <v>§inh</v>
          </cell>
          <cell r="G323" t="str">
            <v>kg</v>
          </cell>
          <cell r="H323">
            <v>12</v>
          </cell>
          <cell r="I323">
            <v>7000</v>
          </cell>
          <cell r="J323">
            <v>84000</v>
          </cell>
          <cell r="K323">
            <v>84000</v>
          </cell>
        </row>
        <row r="324">
          <cell r="B324" t="str">
            <v/>
          </cell>
          <cell r="C324" t="str">
            <v/>
          </cell>
          <cell r="E324" t="str">
            <v>#</v>
          </cell>
          <cell r="F324" t="str">
            <v>VËt liÖu kh¸c</v>
          </cell>
          <cell r="G324" t="str">
            <v>%</v>
          </cell>
          <cell r="H324">
            <v>1</v>
          </cell>
          <cell r="I324">
            <v>1782049.3552857144</v>
          </cell>
          <cell r="J324">
            <v>17820.493552857144</v>
          </cell>
          <cell r="K324">
            <v>17820.493552857144</v>
          </cell>
        </row>
        <row r="325">
          <cell r="B325" t="str">
            <v/>
          </cell>
          <cell r="C325" t="str">
            <v/>
          </cell>
          <cell r="F325" t="str">
            <v>b. Nh©n c«ng</v>
          </cell>
          <cell r="J325">
            <v>208831.84</v>
          </cell>
        </row>
        <row r="326">
          <cell r="B326" t="str">
            <v/>
          </cell>
          <cell r="C326" t="str">
            <v/>
          </cell>
          <cell r="E326" t="str">
            <v>4c</v>
          </cell>
          <cell r="F326" t="str">
            <v>Nh©n c«ng bËc 4,0/7</v>
          </cell>
          <cell r="G326" t="str">
            <v xml:space="preserve">C«ng </v>
          </cell>
          <cell r="H326">
            <v>13.61</v>
          </cell>
          <cell r="I326">
            <v>15344</v>
          </cell>
          <cell r="J326">
            <v>208831.84</v>
          </cell>
          <cell r="L326">
            <v>208831.84</v>
          </cell>
        </row>
        <row r="327">
          <cell r="B327">
            <v>44</v>
          </cell>
          <cell r="C327">
            <v>1242</v>
          </cell>
          <cell r="D327" t="str">
            <v>KA2110</v>
          </cell>
          <cell r="F327" t="str">
            <v>VK thÐp ®æ BT</v>
          </cell>
          <cell r="G327" t="str">
            <v>100m2</v>
          </cell>
          <cell r="I327" t="str">
            <v/>
          </cell>
          <cell r="K327">
            <v>1213311.7113719999</v>
          </cell>
          <cell r="L327">
            <v>587368.32000000007</v>
          </cell>
          <cell r="M327">
            <v>133408.04999999999</v>
          </cell>
        </row>
        <row r="328">
          <cell r="B328" t="str">
            <v/>
          </cell>
          <cell r="C328" t="str">
            <v/>
          </cell>
          <cell r="F328" t="str">
            <v>a. VËt liÖu</v>
          </cell>
          <cell r="J328">
            <v>1213311.7113719999</v>
          </cell>
        </row>
        <row r="329">
          <cell r="B329" t="str">
            <v/>
          </cell>
          <cell r="C329" t="str">
            <v/>
          </cell>
          <cell r="E329" t="str">
            <v>th</v>
          </cell>
          <cell r="F329" t="str">
            <v>ThÐp h×nh</v>
          </cell>
          <cell r="G329" t="str">
            <v>kg</v>
          </cell>
          <cell r="H329">
            <v>100.65</v>
          </cell>
          <cell r="I329">
            <v>4612.3043809523806</v>
          </cell>
          <cell r="J329">
            <v>464228.43594285712</v>
          </cell>
          <cell r="K329">
            <v>464228.43594285712</v>
          </cell>
        </row>
        <row r="330">
          <cell r="B330" t="str">
            <v/>
          </cell>
          <cell r="C330" t="str">
            <v/>
          </cell>
          <cell r="E330" t="str">
            <v>gg</v>
          </cell>
          <cell r="F330" t="str">
            <v>Gç chèng</v>
          </cell>
          <cell r="G330" t="str">
            <v>m3</v>
          </cell>
          <cell r="H330">
            <v>0.496</v>
          </cell>
          <cell r="I330">
            <v>1269569.6114285714</v>
          </cell>
          <cell r="J330">
            <v>629706.52726857143</v>
          </cell>
          <cell r="K330">
            <v>629706.52726857143</v>
          </cell>
        </row>
        <row r="331">
          <cell r="B331" t="str">
            <v/>
          </cell>
          <cell r="C331" t="str">
            <v/>
          </cell>
          <cell r="E331" t="str">
            <v>q</v>
          </cell>
          <cell r="F331" t="str">
            <v>Que hµn</v>
          </cell>
          <cell r="G331" t="str">
            <v>kg</v>
          </cell>
          <cell r="H331">
            <v>5.6</v>
          </cell>
          <cell r="I331">
            <v>11000</v>
          </cell>
          <cell r="J331">
            <v>61599.999999999993</v>
          </cell>
          <cell r="K331">
            <v>61599.999999999993</v>
          </cell>
        </row>
        <row r="332">
          <cell r="B332" t="str">
            <v/>
          </cell>
          <cell r="C332" t="str">
            <v/>
          </cell>
          <cell r="E332" t="str">
            <v>#</v>
          </cell>
          <cell r="F332" t="str">
            <v>VËt liÖu kh¸c</v>
          </cell>
          <cell r="G332" t="str">
            <v>%</v>
          </cell>
          <cell r="H332">
            <v>5</v>
          </cell>
          <cell r="I332">
            <v>1155534.9632114286</v>
          </cell>
          <cell r="J332">
            <v>57776.748160571427</v>
          </cell>
          <cell r="K332">
            <v>57776.748160571427</v>
          </cell>
        </row>
        <row r="333">
          <cell r="B333" t="str">
            <v/>
          </cell>
          <cell r="C333" t="str">
            <v/>
          </cell>
          <cell r="F333" t="str">
            <v>b. Nh©n c«ng</v>
          </cell>
          <cell r="J333">
            <v>587368.32000000007</v>
          </cell>
        </row>
        <row r="334">
          <cell r="B334" t="str">
            <v/>
          </cell>
          <cell r="C334" t="str">
            <v/>
          </cell>
          <cell r="E334" t="str">
            <v>4c</v>
          </cell>
          <cell r="F334" t="str">
            <v>Nh©n c«ng bËc 4,0/7</v>
          </cell>
          <cell r="G334" t="str">
            <v xml:space="preserve">C«ng </v>
          </cell>
          <cell r="H334">
            <v>38.28</v>
          </cell>
          <cell r="I334">
            <v>15344</v>
          </cell>
          <cell r="J334">
            <v>587368.32000000007</v>
          </cell>
          <cell r="L334">
            <v>587368.32000000007</v>
          </cell>
        </row>
        <row r="335">
          <cell r="B335" t="str">
            <v/>
          </cell>
          <cell r="C335" t="str">
            <v/>
          </cell>
          <cell r="F335" t="str">
            <v>c. M¸y thi c«ng</v>
          </cell>
          <cell r="J335">
            <v>133408.04999999999</v>
          </cell>
        </row>
        <row r="336">
          <cell r="B336" t="str">
            <v/>
          </cell>
          <cell r="C336" t="str">
            <v/>
          </cell>
          <cell r="E336" t="str">
            <v>h23</v>
          </cell>
          <cell r="F336" t="str">
            <v>M¸y hµn 23KW</v>
          </cell>
          <cell r="G336" t="str">
            <v>Ca</v>
          </cell>
          <cell r="H336">
            <v>1.5</v>
          </cell>
          <cell r="I336">
            <v>77338</v>
          </cell>
          <cell r="J336">
            <v>116007</v>
          </cell>
          <cell r="M336">
            <v>116007</v>
          </cell>
        </row>
        <row r="337">
          <cell r="B337" t="str">
            <v/>
          </cell>
          <cell r="C337" t="str">
            <v/>
          </cell>
          <cell r="E337" t="str">
            <v>m#</v>
          </cell>
          <cell r="F337" t="str">
            <v>M¸y kh¸c</v>
          </cell>
          <cell r="G337" t="str">
            <v>%</v>
          </cell>
          <cell r="H337">
            <v>15</v>
          </cell>
          <cell r="I337">
            <v>116007</v>
          </cell>
          <cell r="J337">
            <v>17401.05</v>
          </cell>
          <cell r="M337">
            <v>17401.05</v>
          </cell>
        </row>
        <row r="338">
          <cell r="B338">
            <v>45</v>
          </cell>
          <cell r="C338">
            <v>1242</v>
          </cell>
          <cell r="D338" t="str">
            <v>HA1210</v>
          </cell>
          <cell r="F338" t="str">
            <v>Bª t«ng mãng, ch©n khay M150 ®¸ 4x6</v>
          </cell>
          <cell r="G338" t="str">
            <v>m3</v>
          </cell>
          <cell r="I338" t="str">
            <v/>
          </cell>
          <cell r="K338">
            <v>363057.46100391424</v>
          </cell>
          <cell r="L338">
            <v>22759.919999999998</v>
          </cell>
          <cell r="M338">
            <v>12479.423999999999</v>
          </cell>
        </row>
        <row r="339">
          <cell r="B339" t="str">
            <v/>
          </cell>
          <cell r="C339" t="str">
            <v/>
          </cell>
          <cell r="F339" t="str">
            <v>a. VËt liÖu</v>
          </cell>
          <cell r="J339">
            <v>363057.46100391424</v>
          </cell>
        </row>
        <row r="340">
          <cell r="B340" t="str">
            <v/>
          </cell>
          <cell r="C340" t="str">
            <v>Phô lôc 5</v>
          </cell>
          <cell r="E340" t="str">
            <v>vu</v>
          </cell>
          <cell r="F340" t="str">
            <v>V÷a BT M150 ®¸ 4x6</v>
          </cell>
          <cell r="G340" t="str">
            <v>m3</v>
          </cell>
          <cell r="H340">
            <v>1.0249999999999999</v>
          </cell>
          <cell r="I340">
            <v>350695.44651428569</v>
          </cell>
          <cell r="J340">
            <v>359462.83267714281</v>
          </cell>
          <cell r="K340">
            <v>359462.83267714281</v>
          </cell>
        </row>
        <row r="341">
          <cell r="B341" t="str">
            <v/>
          </cell>
          <cell r="E341" t="str">
            <v>#</v>
          </cell>
          <cell r="F341" t="str">
            <v>VËt liÖu kh¸c</v>
          </cell>
          <cell r="G341" t="str">
            <v>%</v>
          </cell>
          <cell r="H341">
            <v>1</v>
          </cell>
          <cell r="I341">
            <v>359462.83267714281</v>
          </cell>
          <cell r="J341">
            <v>3594.628326771428</v>
          </cell>
          <cell r="K341">
            <v>3594.628326771428</v>
          </cell>
        </row>
        <row r="342">
          <cell r="B342" t="str">
            <v/>
          </cell>
          <cell r="C342" t="str">
            <v/>
          </cell>
          <cell r="F342" t="str">
            <v>b. Nh©n c«ng</v>
          </cell>
          <cell r="J342">
            <v>22759.919999999998</v>
          </cell>
        </row>
        <row r="343">
          <cell r="B343" t="str">
            <v/>
          </cell>
          <cell r="C343" t="str">
            <v/>
          </cell>
          <cell r="E343" t="str">
            <v>3c</v>
          </cell>
          <cell r="F343" t="str">
            <v>Nh©n c«ng bËc 3,0/7</v>
          </cell>
          <cell r="G343" t="str">
            <v xml:space="preserve">C«ng </v>
          </cell>
          <cell r="H343">
            <v>1.64</v>
          </cell>
          <cell r="I343">
            <v>13878</v>
          </cell>
          <cell r="J343">
            <v>22759.919999999998</v>
          </cell>
          <cell r="L343">
            <v>22759.919999999998</v>
          </cell>
        </row>
        <row r="344">
          <cell r="B344" t="str">
            <v/>
          </cell>
          <cell r="C344" t="str">
            <v/>
          </cell>
          <cell r="F344" t="str">
            <v>c. M¸y thi c«ng</v>
          </cell>
          <cell r="J344">
            <v>12479.423999999999</v>
          </cell>
        </row>
        <row r="345">
          <cell r="B345" t="str">
            <v/>
          </cell>
          <cell r="C345" t="str">
            <v/>
          </cell>
          <cell r="E345" t="str">
            <v>250l</v>
          </cell>
          <cell r="F345" t="str">
            <v>M¸y trén 250l</v>
          </cell>
          <cell r="G345" t="str">
            <v>Ca</v>
          </cell>
          <cell r="H345">
            <v>9.5000000000000001E-2</v>
          </cell>
          <cell r="I345">
            <v>96272</v>
          </cell>
          <cell r="J345">
            <v>9145.84</v>
          </cell>
          <cell r="M345">
            <v>9145.84</v>
          </cell>
        </row>
        <row r="346">
          <cell r="B346" t="str">
            <v/>
          </cell>
          <cell r="C346" t="str">
            <v/>
          </cell>
          <cell r="E346" t="str">
            <v>dd</v>
          </cell>
          <cell r="F346" t="str">
            <v>M¸y ®Çm dïi 1,5KW</v>
          </cell>
          <cell r="G346" t="str">
            <v>Ca</v>
          </cell>
          <cell r="H346">
            <v>8.8999999999999996E-2</v>
          </cell>
          <cell r="I346">
            <v>37456</v>
          </cell>
          <cell r="J346">
            <v>3333.5839999999998</v>
          </cell>
          <cell r="M346">
            <v>3333.5839999999998</v>
          </cell>
        </row>
        <row r="347">
          <cell r="B347">
            <v>46</v>
          </cell>
          <cell r="C347">
            <v>1242</v>
          </cell>
          <cell r="D347" t="str">
            <v>HA1310</v>
          </cell>
          <cell r="F347" t="str">
            <v>Bªt«ng s©n cèng M150 ®¸ 4x6</v>
          </cell>
          <cell r="G347" t="str">
            <v>m3</v>
          </cell>
          <cell r="I347" t="str">
            <v/>
          </cell>
          <cell r="K347">
            <v>363057.46100391424</v>
          </cell>
          <cell r="L347">
            <v>21927.24</v>
          </cell>
          <cell r="M347">
            <v>12040.565000000001</v>
          </cell>
        </row>
        <row r="348">
          <cell r="B348" t="str">
            <v/>
          </cell>
          <cell r="C348" t="str">
            <v/>
          </cell>
          <cell r="F348" t="str">
            <v>a. VËt liÖu</v>
          </cell>
          <cell r="J348">
            <v>363057.46100391424</v>
          </cell>
        </row>
        <row r="349">
          <cell r="B349" t="str">
            <v/>
          </cell>
          <cell r="C349" t="str">
            <v>m3</v>
          </cell>
          <cell r="E349" t="str">
            <v>vu</v>
          </cell>
          <cell r="F349" t="str">
            <v>V÷a BT M150 ®¸ 4x6</v>
          </cell>
          <cell r="G349" t="str">
            <v>m3</v>
          </cell>
          <cell r="H349">
            <v>1.0249999999999999</v>
          </cell>
          <cell r="I349">
            <v>350695.44651428569</v>
          </cell>
          <cell r="J349">
            <v>359462.83267714281</v>
          </cell>
          <cell r="K349">
            <v>359462.83267714281</v>
          </cell>
        </row>
        <row r="350">
          <cell r="B350" t="str">
            <v/>
          </cell>
          <cell r="C350" t="str">
            <v/>
          </cell>
          <cell r="E350" t="str">
            <v>#</v>
          </cell>
          <cell r="F350" t="str">
            <v>VËt liÖu kh¸c</v>
          </cell>
          <cell r="G350" t="str">
            <v>%</v>
          </cell>
          <cell r="H350">
            <v>1</v>
          </cell>
          <cell r="I350">
            <v>359462.83267714281</v>
          </cell>
          <cell r="J350">
            <v>3594.628326771428</v>
          </cell>
          <cell r="K350">
            <v>3594.628326771428</v>
          </cell>
        </row>
        <row r="351">
          <cell r="B351" t="str">
            <v/>
          </cell>
          <cell r="C351" t="str">
            <v/>
          </cell>
          <cell r="F351" t="str">
            <v>b. Nh©n c«ng</v>
          </cell>
          <cell r="J351">
            <v>21927.24</v>
          </cell>
        </row>
        <row r="352">
          <cell r="B352" t="str">
            <v/>
          </cell>
          <cell r="C352" t="str">
            <v/>
          </cell>
          <cell r="E352" t="str">
            <v>3c</v>
          </cell>
          <cell r="F352" t="str">
            <v>Nh©n c«ng bËc 3,0/7</v>
          </cell>
          <cell r="G352" t="str">
            <v xml:space="preserve">C«ng </v>
          </cell>
          <cell r="H352">
            <v>1.58</v>
          </cell>
          <cell r="I352">
            <v>13878</v>
          </cell>
          <cell r="J352">
            <v>21927.24</v>
          </cell>
          <cell r="L352">
            <v>21927.24</v>
          </cell>
        </row>
        <row r="353">
          <cell r="B353" t="str">
            <v/>
          </cell>
          <cell r="C353" t="str">
            <v/>
          </cell>
          <cell r="F353" t="str">
            <v>c. M¸y thi c«ng</v>
          </cell>
          <cell r="J353">
            <v>12040.565000000001</v>
          </cell>
        </row>
        <row r="354">
          <cell r="B354" t="str">
            <v/>
          </cell>
          <cell r="C354" t="str">
            <v/>
          </cell>
          <cell r="E354" t="str">
            <v>250l</v>
          </cell>
          <cell r="F354" t="str">
            <v>M¸y trén 250l</v>
          </cell>
          <cell r="G354" t="str">
            <v>Ca</v>
          </cell>
          <cell r="H354">
            <v>9.5000000000000001E-2</v>
          </cell>
          <cell r="I354">
            <v>96272</v>
          </cell>
          <cell r="J354">
            <v>9145.84</v>
          </cell>
          <cell r="M354">
            <v>9145.84</v>
          </cell>
        </row>
        <row r="355">
          <cell r="B355" t="str">
            <v/>
          </cell>
          <cell r="C355" t="str">
            <v/>
          </cell>
          <cell r="E355" t="str">
            <v>db1</v>
          </cell>
          <cell r="F355" t="str">
            <v>M¸y ®Çm bµn 1KW</v>
          </cell>
          <cell r="G355" t="str">
            <v>Ca</v>
          </cell>
          <cell r="H355">
            <v>8.8999999999999996E-2</v>
          </cell>
          <cell r="I355">
            <v>32525</v>
          </cell>
          <cell r="J355">
            <v>2894.7249999999999</v>
          </cell>
          <cell r="M355">
            <v>2894.7249999999999</v>
          </cell>
        </row>
        <row r="356">
          <cell r="B356">
            <v>47</v>
          </cell>
          <cell r="C356">
            <v>1242</v>
          </cell>
          <cell r="D356" t="str">
            <v>GA5110</v>
          </cell>
          <cell r="F356" t="str">
            <v>§¸ héc xÕp khan</v>
          </cell>
          <cell r="G356" t="str">
            <v>m3</v>
          </cell>
          <cell r="I356" t="str">
            <v/>
          </cell>
          <cell r="K356">
            <v>110850.59299047619</v>
          </cell>
          <cell r="L356">
            <v>17533.2</v>
          </cell>
          <cell r="M356">
            <v>0</v>
          </cell>
        </row>
        <row r="357">
          <cell r="B357" t="str">
            <v/>
          </cell>
          <cell r="C357" t="str">
            <v/>
          </cell>
          <cell r="F357" t="str">
            <v>a. VËt liÖu</v>
          </cell>
          <cell r="J357">
            <v>110850.59299047619</v>
          </cell>
        </row>
        <row r="358">
          <cell r="B358" t="str">
            <v/>
          </cell>
          <cell r="C358" t="str">
            <v/>
          </cell>
          <cell r="E358" t="str">
            <v>dh</v>
          </cell>
          <cell r="F358" t="str">
            <v xml:space="preserve">§¸ héc </v>
          </cell>
          <cell r="G358" t="str">
            <v>m3</v>
          </cell>
          <cell r="H358">
            <v>1.2</v>
          </cell>
          <cell r="I358">
            <v>86835.71428571429</v>
          </cell>
          <cell r="J358">
            <v>104202.85714285714</v>
          </cell>
          <cell r="K358">
            <v>104202.85714285714</v>
          </cell>
        </row>
        <row r="359">
          <cell r="B359" t="str">
            <v/>
          </cell>
          <cell r="C359" t="str">
            <v/>
          </cell>
          <cell r="E359">
            <v>4</v>
          </cell>
          <cell r="F359" t="str">
            <v>§¸ d¨m 4x6</v>
          </cell>
          <cell r="G359" t="str">
            <v>m3</v>
          </cell>
          <cell r="H359">
            <v>6.0999999999999999E-2</v>
          </cell>
          <cell r="I359">
            <v>108979.27619047619</v>
          </cell>
          <cell r="J359">
            <v>6647.7358476190475</v>
          </cell>
          <cell r="K359">
            <v>6647.7358476190475</v>
          </cell>
        </row>
        <row r="360">
          <cell r="B360" t="str">
            <v/>
          </cell>
          <cell r="C360" t="str">
            <v/>
          </cell>
          <cell r="F360" t="str">
            <v>b. Nh©n c«ng</v>
          </cell>
          <cell r="J360">
            <v>17533.2</v>
          </cell>
        </row>
        <row r="361">
          <cell r="B361" t="str">
            <v/>
          </cell>
          <cell r="C361" t="str">
            <v/>
          </cell>
          <cell r="E361" t="str">
            <v>3,5c</v>
          </cell>
          <cell r="F361" t="str">
            <v>Nh©n c«ng bËc 3,5/7</v>
          </cell>
          <cell r="G361" t="str">
            <v xml:space="preserve">C«ng </v>
          </cell>
          <cell r="H361">
            <v>1.2</v>
          </cell>
          <cell r="I361">
            <v>14611</v>
          </cell>
          <cell r="J361">
            <v>17533.2</v>
          </cell>
          <cell r="L361">
            <v>17533.2</v>
          </cell>
        </row>
        <row r="362">
          <cell r="B362">
            <v>48</v>
          </cell>
          <cell r="C362">
            <v>1242</v>
          </cell>
          <cell r="D362" t="str">
            <v>GA.1110</v>
          </cell>
          <cell r="F362" t="str">
            <v>Gia cè h¹ l­u b»ng ®¸ héc x©y M100</v>
          </cell>
          <cell r="G362" t="str">
            <v>m3</v>
          </cell>
          <cell r="I362" t="str">
            <v/>
          </cell>
          <cell r="K362">
            <v>285851.99183451425</v>
          </cell>
          <cell r="L362">
            <v>27907.01</v>
          </cell>
          <cell r="M362">
            <v>0</v>
          </cell>
        </row>
        <row r="363">
          <cell r="B363" t="str">
            <v/>
          </cell>
          <cell r="C363" t="str">
            <v/>
          </cell>
          <cell r="F363" t="str">
            <v>a. VËt liÖu</v>
          </cell>
          <cell r="J363">
            <v>285851.99183451425</v>
          </cell>
        </row>
        <row r="364">
          <cell r="B364" t="str">
            <v/>
          </cell>
          <cell r="C364" t="str">
            <v/>
          </cell>
          <cell r="E364" t="str">
            <v>dh</v>
          </cell>
          <cell r="F364" t="str">
            <v xml:space="preserve">§¸ héc </v>
          </cell>
          <cell r="G364" t="str">
            <v>m3</v>
          </cell>
          <cell r="H364">
            <v>1.2</v>
          </cell>
          <cell r="I364">
            <v>86835.71428571429</v>
          </cell>
          <cell r="J364">
            <v>104202.85714285714</v>
          </cell>
          <cell r="K364">
            <v>104202.85714285714</v>
          </cell>
        </row>
        <row r="365">
          <cell r="B365" t="str">
            <v/>
          </cell>
          <cell r="C365" t="str">
            <v/>
          </cell>
          <cell r="E365">
            <v>4</v>
          </cell>
          <cell r="F365" t="str">
            <v>§¸ d¨m 4x6</v>
          </cell>
          <cell r="G365" t="str">
            <v>m3</v>
          </cell>
          <cell r="H365">
            <v>5.7000000000000002E-2</v>
          </cell>
          <cell r="I365">
            <v>108979.27619047619</v>
          </cell>
          <cell r="J365">
            <v>6211.8187428571428</v>
          </cell>
          <cell r="K365">
            <v>6211.8187428571428</v>
          </cell>
        </row>
        <row r="366">
          <cell r="B366" t="str">
            <v/>
          </cell>
          <cell r="C366" t="str">
            <v>m3</v>
          </cell>
          <cell r="E366" t="str">
            <v>vu</v>
          </cell>
          <cell r="F366" t="str">
            <v>V÷a xi m¨ng M100</v>
          </cell>
          <cell r="G366" t="str">
            <v>m3</v>
          </cell>
          <cell r="H366">
            <v>0.42</v>
          </cell>
          <cell r="I366">
            <v>417707.89511619043</v>
          </cell>
          <cell r="J366">
            <v>175437.31594879998</v>
          </cell>
          <cell r="K366">
            <v>175437.31594879998</v>
          </cell>
        </row>
        <row r="367">
          <cell r="B367" t="str">
            <v/>
          </cell>
          <cell r="C367" t="str">
            <v/>
          </cell>
          <cell r="F367" t="str">
            <v>b. Nh©n c«ng</v>
          </cell>
          <cell r="J367">
            <v>27907.01</v>
          </cell>
        </row>
        <row r="368">
          <cell r="B368" t="str">
            <v/>
          </cell>
          <cell r="C368" t="str">
            <v/>
          </cell>
          <cell r="E368" t="str">
            <v>3,5c</v>
          </cell>
          <cell r="F368" t="str">
            <v>Nh©n c«ng bËc 3,5/7</v>
          </cell>
          <cell r="G368" t="str">
            <v xml:space="preserve">C«ng </v>
          </cell>
          <cell r="H368">
            <v>1.91</v>
          </cell>
          <cell r="I368">
            <v>14611</v>
          </cell>
          <cell r="J368">
            <v>27907.01</v>
          </cell>
          <cell r="L368">
            <v>27907.01</v>
          </cell>
        </row>
        <row r="369">
          <cell r="B369">
            <v>49</v>
          </cell>
          <cell r="C369">
            <v>1242</v>
          </cell>
          <cell r="D369" t="str">
            <v>GA.4210</v>
          </cell>
          <cell r="F369" t="str">
            <v>Gia cè taluy ®¸ héc x©y M100</v>
          </cell>
          <cell r="G369" t="str">
            <v>m3</v>
          </cell>
          <cell r="I369" t="str">
            <v/>
          </cell>
          <cell r="K369">
            <v>285851.99183451425</v>
          </cell>
          <cell r="L369">
            <v>30390.880000000001</v>
          </cell>
          <cell r="M369">
            <v>0</v>
          </cell>
        </row>
        <row r="370">
          <cell r="B370" t="str">
            <v/>
          </cell>
          <cell r="C370" t="str">
            <v/>
          </cell>
          <cell r="F370" t="str">
            <v>a. VËt liÖu</v>
          </cell>
          <cell r="J370">
            <v>285851.99183451425</v>
          </cell>
        </row>
        <row r="371">
          <cell r="B371" t="str">
            <v/>
          </cell>
          <cell r="C371" t="str">
            <v/>
          </cell>
          <cell r="E371" t="str">
            <v>dh</v>
          </cell>
          <cell r="F371" t="str">
            <v xml:space="preserve">§¸ héc </v>
          </cell>
          <cell r="G371" t="str">
            <v>m3</v>
          </cell>
          <cell r="H371">
            <v>1.2</v>
          </cell>
          <cell r="I371">
            <v>86835.71428571429</v>
          </cell>
          <cell r="J371">
            <v>104202.85714285714</v>
          </cell>
          <cell r="K371">
            <v>104202.85714285714</v>
          </cell>
        </row>
        <row r="372">
          <cell r="B372" t="str">
            <v/>
          </cell>
          <cell r="C372" t="str">
            <v/>
          </cell>
          <cell r="E372">
            <v>4</v>
          </cell>
          <cell r="F372" t="str">
            <v>§¸ d¨m 4x6</v>
          </cell>
          <cell r="G372" t="str">
            <v>m3</v>
          </cell>
          <cell r="H372">
            <v>5.7000000000000002E-2</v>
          </cell>
          <cell r="I372">
            <v>108979.27619047619</v>
          </cell>
          <cell r="J372">
            <v>6211.8187428571428</v>
          </cell>
          <cell r="K372">
            <v>6211.8187428571428</v>
          </cell>
        </row>
        <row r="373">
          <cell r="B373" t="str">
            <v/>
          </cell>
          <cell r="C373" t="str">
            <v>m3</v>
          </cell>
          <cell r="E373" t="str">
            <v>vu</v>
          </cell>
          <cell r="F373" t="str">
            <v>V÷a xi m¨ng M100</v>
          </cell>
          <cell r="G373" t="str">
            <v>m3</v>
          </cell>
          <cell r="H373">
            <v>0.42</v>
          </cell>
          <cell r="I373">
            <v>417707.89511619043</v>
          </cell>
          <cell r="J373">
            <v>175437.31594879998</v>
          </cell>
          <cell r="K373">
            <v>175437.31594879998</v>
          </cell>
        </row>
        <row r="374">
          <cell r="B374" t="str">
            <v/>
          </cell>
          <cell r="C374" t="str">
            <v/>
          </cell>
          <cell r="F374" t="str">
            <v>b. Nh©n c«ng</v>
          </cell>
          <cell r="J374">
            <v>30390.880000000001</v>
          </cell>
        </row>
        <row r="375">
          <cell r="B375" t="str">
            <v/>
          </cell>
          <cell r="C375" t="str">
            <v/>
          </cell>
          <cell r="E375" t="str">
            <v>3,5c</v>
          </cell>
          <cell r="F375" t="str">
            <v>Nh©n c«ng bËc 3,5/7</v>
          </cell>
          <cell r="G375" t="str">
            <v xml:space="preserve">C«ng </v>
          </cell>
          <cell r="H375">
            <v>2.08</v>
          </cell>
          <cell r="I375">
            <v>14611</v>
          </cell>
          <cell r="J375">
            <v>30390.880000000001</v>
          </cell>
          <cell r="L375">
            <v>30390.880000000001</v>
          </cell>
        </row>
        <row r="376">
          <cell r="B376">
            <v>50</v>
          </cell>
          <cell r="C376">
            <v>1242</v>
          </cell>
          <cell r="D376" t="str">
            <v>GA.4310</v>
          </cell>
          <cell r="F376" t="str">
            <v>§¸ héc x©y tø nãn M100</v>
          </cell>
          <cell r="G376" t="str">
            <v>m3</v>
          </cell>
          <cell r="I376" t="str">
            <v/>
          </cell>
          <cell r="K376">
            <v>290954.70612022857</v>
          </cell>
          <cell r="L376">
            <v>35358.619999999995</v>
          </cell>
          <cell r="M376">
            <v>0</v>
          </cell>
        </row>
        <row r="377">
          <cell r="B377" t="str">
            <v/>
          </cell>
          <cell r="C377" t="str">
            <v/>
          </cell>
          <cell r="F377" t="str">
            <v>a. VËt liÖu</v>
          </cell>
          <cell r="J377">
            <v>290954.70612022857</v>
          </cell>
        </row>
        <row r="378">
          <cell r="B378" t="str">
            <v/>
          </cell>
          <cell r="C378" t="str">
            <v/>
          </cell>
          <cell r="E378" t="str">
            <v>dh</v>
          </cell>
          <cell r="F378" t="str">
            <v xml:space="preserve">§¸ héc </v>
          </cell>
          <cell r="G378" t="str">
            <v>m3</v>
          </cell>
          <cell r="H378">
            <v>1.22</v>
          </cell>
          <cell r="I378">
            <v>86835.71428571429</v>
          </cell>
          <cell r="J378">
            <v>105939.57142857143</v>
          </cell>
          <cell r="K378">
            <v>105939.57142857143</v>
          </cell>
        </row>
        <row r="379">
          <cell r="B379" t="str">
            <v/>
          </cell>
          <cell r="C379" t="str">
            <v/>
          </cell>
          <cell r="E379">
            <v>4</v>
          </cell>
          <cell r="F379" t="str">
            <v>§¸ d¨m 4x6</v>
          </cell>
          <cell r="G379" t="str">
            <v>m3</v>
          </cell>
          <cell r="H379">
            <v>5.7000000000000002E-2</v>
          </cell>
          <cell r="I379">
            <v>108979.27619047619</v>
          </cell>
          <cell r="J379">
            <v>6211.8187428571428</v>
          </cell>
          <cell r="K379">
            <v>6211.8187428571428</v>
          </cell>
        </row>
        <row r="380">
          <cell r="B380" t="str">
            <v/>
          </cell>
          <cell r="C380" t="str">
            <v>m3</v>
          </cell>
          <cell r="E380" t="str">
            <v>vu</v>
          </cell>
          <cell r="F380" t="str">
            <v>V÷a xi m¨ng M100</v>
          </cell>
          <cell r="G380" t="str">
            <v>m3</v>
          </cell>
          <cell r="H380">
            <v>0.42</v>
          </cell>
          <cell r="I380">
            <v>417707.89511619043</v>
          </cell>
          <cell r="J380">
            <v>175437.31594879998</v>
          </cell>
          <cell r="K380">
            <v>175437.31594879998</v>
          </cell>
        </row>
        <row r="381">
          <cell r="B381" t="str">
            <v/>
          </cell>
          <cell r="C381" t="str">
            <v/>
          </cell>
          <cell r="E381" t="str">
            <v>d</v>
          </cell>
          <cell r="F381" t="str">
            <v xml:space="preserve">D©y thÐp </v>
          </cell>
          <cell r="G381" t="str">
            <v>kg</v>
          </cell>
          <cell r="H381">
            <v>0.51</v>
          </cell>
          <cell r="I381">
            <v>6600</v>
          </cell>
          <cell r="J381">
            <v>3366</v>
          </cell>
          <cell r="K381">
            <v>3366</v>
          </cell>
        </row>
        <row r="382">
          <cell r="B382" t="str">
            <v/>
          </cell>
          <cell r="C382" t="str">
            <v/>
          </cell>
          <cell r="F382" t="str">
            <v>b. Nh©n c«ng</v>
          </cell>
          <cell r="J382">
            <v>35358.619999999995</v>
          </cell>
        </row>
        <row r="383">
          <cell r="B383" t="str">
            <v/>
          </cell>
          <cell r="C383" t="str">
            <v/>
          </cell>
          <cell r="E383">
            <v>3.5</v>
          </cell>
          <cell r="F383" t="str">
            <v>Nh©n c«ng bËc 3,5/7</v>
          </cell>
          <cell r="G383" t="str">
            <v xml:space="preserve">C«ng </v>
          </cell>
          <cell r="H383">
            <v>2.42</v>
          </cell>
          <cell r="I383">
            <v>14611</v>
          </cell>
          <cell r="J383">
            <v>35358.619999999995</v>
          </cell>
          <cell r="L383">
            <v>35358.619999999995</v>
          </cell>
        </row>
        <row r="384">
          <cell r="B384">
            <v>51</v>
          </cell>
          <cell r="D384" t="str">
            <v>.</v>
          </cell>
          <cell r="F384" t="str">
            <v>V÷a xi m¨ng M100 söa ch÷a mèi nèi</v>
          </cell>
          <cell r="G384" t="str">
            <v>m3</v>
          </cell>
          <cell r="I384" t="str">
            <v/>
          </cell>
          <cell r="K384">
            <v>428150.59249409515</v>
          </cell>
          <cell r="L384">
            <v>74223.88</v>
          </cell>
          <cell r="M384">
            <v>0</v>
          </cell>
        </row>
        <row r="385">
          <cell r="B385" t="str">
            <v/>
          </cell>
          <cell r="C385" t="str">
            <v/>
          </cell>
          <cell r="F385" t="str">
            <v>a - VËt liÖu :</v>
          </cell>
          <cell r="J385">
            <v>428150.59249409515</v>
          </cell>
        </row>
        <row r="386">
          <cell r="B386" t="str">
            <v/>
          </cell>
          <cell r="C386" t="str">
            <v>m3</v>
          </cell>
          <cell r="E386" t="str">
            <v>d16</v>
          </cell>
          <cell r="F386" t="str">
            <v>V÷a xi m¨ng M100</v>
          </cell>
          <cell r="G386" t="str">
            <v>m3</v>
          </cell>
          <cell r="H386">
            <v>1.0249999999999999</v>
          </cell>
          <cell r="I386">
            <v>417707.89511619043</v>
          </cell>
          <cell r="J386">
            <v>428150.59249409515</v>
          </cell>
          <cell r="K386">
            <v>428150.59249409515</v>
          </cell>
        </row>
        <row r="387">
          <cell r="B387" t="str">
            <v/>
          </cell>
          <cell r="C387" t="str">
            <v/>
          </cell>
          <cell r="F387" t="str">
            <v>b. Nh©n c«ng</v>
          </cell>
          <cell r="J387">
            <v>74223.88</v>
          </cell>
        </row>
        <row r="388">
          <cell r="B388" t="str">
            <v/>
          </cell>
          <cell r="C388" t="str">
            <v/>
          </cell>
          <cell r="E388">
            <v>3.5</v>
          </cell>
          <cell r="F388" t="str">
            <v>Nh©n c«ng bËc 3,5/7</v>
          </cell>
          <cell r="G388" t="str">
            <v xml:space="preserve">C«ng </v>
          </cell>
          <cell r="H388">
            <v>5.08</v>
          </cell>
          <cell r="I388">
            <v>14611</v>
          </cell>
          <cell r="J388">
            <v>74223.88</v>
          </cell>
          <cell r="L388">
            <v>74223.88</v>
          </cell>
        </row>
        <row r="389">
          <cell r="B389">
            <v>52</v>
          </cell>
          <cell r="C389">
            <v>56</v>
          </cell>
          <cell r="D389">
            <v>119934</v>
          </cell>
          <cell r="F389" t="str">
            <v>Th¸o dì cèng cò d=150 (tÝnh 80% L§)</v>
          </cell>
          <cell r="G389" t="str">
            <v>èng</v>
          </cell>
          <cell r="I389" t="str">
            <v/>
          </cell>
          <cell r="K389">
            <v>0</v>
          </cell>
          <cell r="L389">
            <v>3822.2375999999999</v>
          </cell>
          <cell r="M389">
            <v>15653.022400000002</v>
          </cell>
        </row>
        <row r="390">
          <cell r="B390" t="str">
            <v/>
          </cell>
          <cell r="C390" t="str">
            <v/>
          </cell>
          <cell r="F390" t="str">
            <v>b. Nh©n c«ng</v>
          </cell>
          <cell r="J390">
            <v>3822.2375999999999</v>
          </cell>
        </row>
        <row r="391">
          <cell r="B391" t="str">
            <v/>
          </cell>
          <cell r="C391" t="str">
            <v/>
          </cell>
          <cell r="E391">
            <v>3.5</v>
          </cell>
          <cell r="F391" t="str">
            <v>Nh©n c«ng bËc 3,5/7</v>
          </cell>
          <cell r="G391" t="str">
            <v xml:space="preserve">C«ng </v>
          </cell>
          <cell r="H391">
            <v>0.2616</v>
          </cell>
          <cell r="I391">
            <v>14611</v>
          </cell>
          <cell r="J391">
            <v>3822.2375999999999</v>
          </cell>
          <cell r="L391">
            <v>3822.2375999999999</v>
          </cell>
        </row>
        <row r="392">
          <cell r="B392" t="str">
            <v/>
          </cell>
          <cell r="C392" t="str">
            <v/>
          </cell>
          <cell r="F392" t="str">
            <v>c. M¸y thi c«ng</v>
          </cell>
          <cell r="J392">
            <v>15653.022400000002</v>
          </cell>
        </row>
        <row r="393">
          <cell r="B393" t="str">
            <v/>
          </cell>
          <cell r="C393" t="str">
            <v/>
          </cell>
          <cell r="E393" t="str">
            <v>c5t</v>
          </cell>
          <cell r="F393" t="str">
            <v>CÈu 5T</v>
          </cell>
          <cell r="G393" t="str">
            <v>Ca</v>
          </cell>
          <cell r="H393">
            <v>5.3600000000000009E-2</v>
          </cell>
          <cell r="I393">
            <v>292034</v>
          </cell>
          <cell r="J393">
            <v>15653.022400000002</v>
          </cell>
          <cell r="M393">
            <v>15653.022400000002</v>
          </cell>
        </row>
        <row r="394">
          <cell r="B394">
            <v>53</v>
          </cell>
          <cell r="C394">
            <v>22</v>
          </cell>
          <cell r="D394">
            <v>17472</v>
          </cell>
          <cell r="F394" t="str">
            <v>L¾p ®Æt èng cèng d=150</v>
          </cell>
          <cell r="G394" t="str">
            <v>èng</v>
          </cell>
          <cell r="I394" t="str">
            <v/>
          </cell>
          <cell r="K394">
            <v>0</v>
          </cell>
          <cell r="L394">
            <v>4538.1059999999998</v>
          </cell>
          <cell r="M394">
            <v>19566.278000000002</v>
          </cell>
        </row>
        <row r="395">
          <cell r="B395" t="str">
            <v/>
          </cell>
          <cell r="C395" t="str">
            <v/>
          </cell>
          <cell r="F395" t="str">
            <v>b. Nh©n c«ng</v>
          </cell>
          <cell r="J395">
            <v>4538.1059999999998</v>
          </cell>
        </row>
        <row r="396">
          <cell r="B396" t="str">
            <v/>
          </cell>
          <cell r="C396" t="str">
            <v/>
          </cell>
          <cell r="E396" t="str">
            <v>3c</v>
          </cell>
          <cell r="F396" t="str">
            <v>Nh©n c«ng bËc 3,0/7</v>
          </cell>
          <cell r="G396" t="str">
            <v xml:space="preserve">C«ng </v>
          </cell>
          <cell r="H396">
            <v>0.32700000000000001</v>
          </cell>
          <cell r="I396">
            <v>13878</v>
          </cell>
          <cell r="J396">
            <v>4538.1059999999998</v>
          </cell>
          <cell r="L396">
            <v>4538.1059999999998</v>
          </cell>
        </row>
        <row r="397">
          <cell r="B397" t="str">
            <v/>
          </cell>
          <cell r="C397" t="str">
            <v/>
          </cell>
          <cell r="F397" t="str">
            <v>c. M¸y thi c«ng</v>
          </cell>
          <cell r="J397">
            <v>19566.278000000002</v>
          </cell>
        </row>
        <row r="398">
          <cell r="B398" t="str">
            <v/>
          </cell>
          <cell r="C398" t="str">
            <v/>
          </cell>
          <cell r="E398" t="str">
            <v>c5t</v>
          </cell>
          <cell r="F398" t="str">
            <v>CÈu 5T</v>
          </cell>
          <cell r="G398" t="str">
            <v>Ca</v>
          </cell>
          <cell r="H398">
            <v>6.7000000000000004E-2</v>
          </cell>
          <cell r="I398">
            <v>292034</v>
          </cell>
          <cell r="J398">
            <v>19566.278000000002</v>
          </cell>
          <cell r="M398">
            <v>19566.278000000002</v>
          </cell>
        </row>
        <row r="399">
          <cell r="B399">
            <v>54</v>
          </cell>
          <cell r="C399">
            <v>1242</v>
          </cell>
          <cell r="D399" t="str">
            <v>UD.3440</v>
          </cell>
          <cell r="F399" t="str">
            <v>QuÐt nhùa vµ mèi nèi èng cèng d=150</v>
          </cell>
          <cell r="G399" t="str">
            <v>1èng</v>
          </cell>
          <cell r="I399" t="str">
            <v/>
          </cell>
          <cell r="K399">
            <v>98693.768152380944</v>
          </cell>
          <cell r="L399">
            <v>14903.220000000001</v>
          </cell>
          <cell r="M399">
            <v>0</v>
          </cell>
        </row>
        <row r="400">
          <cell r="B400" t="str">
            <v/>
          </cell>
          <cell r="C400" t="str">
            <v/>
          </cell>
          <cell r="F400" t="str">
            <v>a. VËt liÖu</v>
          </cell>
          <cell r="J400">
            <v>98693.768152380944</v>
          </cell>
        </row>
        <row r="401">
          <cell r="B401" t="str">
            <v/>
          </cell>
          <cell r="C401" t="str">
            <v/>
          </cell>
          <cell r="E401" t="str">
            <v>n</v>
          </cell>
          <cell r="F401" t="str">
            <v>Nhùa ®­êng</v>
          </cell>
          <cell r="G401" t="str">
            <v>kg</v>
          </cell>
          <cell r="H401">
            <v>22.7</v>
          </cell>
          <cell r="I401">
            <v>3428.1836190476188</v>
          </cell>
          <cell r="J401">
            <v>77819.768152380944</v>
          </cell>
          <cell r="K401">
            <v>77819.768152380944</v>
          </cell>
        </row>
        <row r="402">
          <cell r="B402" t="str">
            <v/>
          </cell>
          <cell r="C402" t="str">
            <v/>
          </cell>
          <cell r="E402" t="str">
            <v>gid</v>
          </cell>
          <cell r="F402" t="str">
            <v>GiÊy dÇu</v>
          </cell>
          <cell r="G402" t="str">
            <v>m2</v>
          </cell>
          <cell r="H402">
            <v>1.87</v>
          </cell>
          <cell r="I402">
            <v>7350</v>
          </cell>
          <cell r="J402">
            <v>13744.5</v>
          </cell>
          <cell r="K402">
            <v>13744.5</v>
          </cell>
        </row>
        <row r="403">
          <cell r="B403" t="str">
            <v/>
          </cell>
          <cell r="C403" t="str">
            <v/>
          </cell>
          <cell r="E403" t="str">
            <v>®ay</v>
          </cell>
          <cell r="F403" t="str">
            <v>§ay</v>
          </cell>
          <cell r="G403" t="str">
            <v>kg</v>
          </cell>
          <cell r="H403">
            <v>0.97</v>
          </cell>
          <cell r="I403">
            <v>7350</v>
          </cell>
          <cell r="J403">
            <v>7129.5</v>
          </cell>
          <cell r="K403">
            <v>7129.5</v>
          </cell>
        </row>
        <row r="404">
          <cell r="B404" t="str">
            <v/>
          </cell>
          <cell r="C404" t="str">
            <v/>
          </cell>
          <cell r="F404" t="str">
            <v>b. Nh©n c«ng</v>
          </cell>
          <cell r="J404">
            <v>14903.220000000001</v>
          </cell>
        </row>
        <row r="405">
          <cell r="B405" t="str">
            <v/>
          </cell>
          <cell r="C405" t="str">
            <v/>
          </cell>
          <cell r="E405" t="str">
            <v>3,5c</v>
          </cell>
          <cell r="F405" t="str">
            <v>Nh©n c«ng bËc 3,5/7</v>
          </cell>
          <cell r="G405" t="str">
            <v xml:space="preserve">C«ng </v>
          </cell>
          <cell r="H405">
            <v>1.02</v>
          </cell>
          <cell r="I405">
            <v>14611</v>
          </cell>
          <cell r="J405">
            <v>14903.220000000001</v>
          </cell>
          <cell r="L405">
            <v>14903.220000000001</v>
          </cell>
        </row>
        <row r="406">
          <cell r="B406">
            <v>55</v>
          </cell>
          <cell r="C406">
            <v>1242</v>
          </cell>
          <cell r="D406" t="str">
            <v>BL.1114</v>
          </cell>
          <cell r="F406" t="str">
            <v>§µo ®¸ cÊp 3 b»ng thñ c«ng</v>
          </cell>
          <cell r="G406" t="str">
            <v>m3</v>
          </cell>
          <cell r="I406" t="str">
            <v/>
          </cell>
          <cell r="K406">
            <v>0</v>
          </cell>
          <cell r="L406">
            <v>32686.853400000004</v>
          </cell>
          <cell r="M406">
            <v>0</v>
          </cell>
        </row>
        <row r="407">
          <cell r="B407" t="str">
            <v/>
          </cell>
          <cell r="C407" t="str">
            <v/>
          </cell>
          <cell r="F407" t="str">
            <v>b. Nh©n c«ng</v>
          </cell>
          <cell r="J407">
            <v>32686.853400000004</v>
          </cell>
          <cell r="K407">
            <v>0</v>
          </cell>
        </row>
        <row r="408">
          <cell r="B408" t="str">
            <v/>
          </cell>
          <cell r="C408" t="str">
            <v/>
          </cell>
          <cell r="E408">
            <v>3</v>
          </cell>
          <cell r="F408" t="str">
            <v>Nh©n c«ng bËc 3,0/7</v>
          </cell>
          <cell r="G408" t="str">
            <v xml:space="preserve">C«ng </v>
          </cell>
          <cell r="H408">
            <v>2.3553000000000002</v>
          </cell>
          <cell r="I408">
            <v>13878</v>
          </cell>
          <cell r="J408">
            <v>32686.853400000004</v>
          </cell>
          <cell r="L408">
            <v>32686.853400000004</v>
          </cell>
        </row>
        <row r="409">
          <cell r="B409">
            <v>56</v>
          </cell>
          <cell r="C409">
            <v>1242</v>
          </cell>
          <cell r="D409" t="str">
            <v>HA.1310</v>
          </cell>
          <cell r="F409" t="str">
            <v>Gia cè lßng cèng BT M300</v>
          </cell>
          <cell r="G409" t="str">
            <v>m3</v>
          </cell>
          <cell r="I409" t="str">
            <v/>
          </cell>
          <cell r="K409">
            <v>535413.10259240947</v>
          </cell>
          <cell r="L409">
            <v>21927.24</v>
          </cell>
          <cell r="M409">
            <v>12040.565000000001</v>
          </cell>
        </row>
        <row r="410">
          <cell r="B410" t="str">
            <v/>
          </cell>
          <cell r="C410" t="str">
            <v/>
          </cell>
          <cell r="F410" t="str">
            <v>a. VËt liÖu</v>
          </cell>
          <cell r="J410">
            <v>535413.10259240947</v>
          </cell>
        </row>
        <row r="411">
          <cell r="B411" t="str">
            <v/>
          </cell>
          <cell r="C411" t="str">
            <v/>
          </cell>
          <cell r="E411" t="str">
            <v>d12</v>
          </cell>
          <cell r="F411" t="str">
            <v>V÷a BT M300 ®¸ 1x2 ®é sôt 2-4</v>
          </cell>
          <cell r="G411" t="str">
            <v>m3</v>
          </cell>
          <cell r="H411">
            <v>1.0249999999999999</v>
          </cell>
          <cell r="I411">
            <v>517182.42220952385</v>
          </cell>
          <cell r="J411">
            <v>530111.98276476189</v>
          </cell>
          <cell r="K411">
            <v>530111.98276476189</v>
          </cell>
        </row>
        <row r="412">
          <cell r="B412" t="str">
            <v/>
          </cell>
          <cell r="C412" t="str">
            <v/>
          </cell>
          <cell r="E412" t="str">
            <v>#</v>
          </cell>
          <cell r="F412" t="str">
            <v>VËt liÖu kh¸c</v>
          </cell>
          <cell r="G412" t="str">
            <v>%</v>
          </cell>
          <cell r="H412">
            <v>1</v>
          </cell>
          <cell r="I412">
            <v>530111.98276476189</v>
          </cell>
          <cell r="J412">
            <v>5301.1198276476189</v>
          </cell>
          <cell r="K412">
            <v>5301.1198276476189</v>
          </cell>
        </row>
        <row r="413">
          <cell r="B413" t="str">
            <v/>
          </cell>
          <cell r="C413" t="str">
            <v/>
          </cell>
          <cell r="F413" t="str">
            <v>b. Nh©n c«ng</v>
          </cell>
          <cell r="J413">
            <v>21927.24</v>
          </cell>
        </row>
        <row r="414">
          <cell r="B414" t="str">
            <v/>
          </cell>
          <cell r="C414" t="str">
            <v/>
          </cell>
          <cell r="E414">
            <v>3</v>
          </cell>
          <cell r="F414" t="str">
            <v>Nh©n c«ng bËc 3,0/7</v>
          </cell>
          <cell r="G414" t="str">
            <v xml:space="preserve">C«ng </v>
          </cell>
          <cell r="H414">
            <v>1.58</v>
          </cell>
          <cell r="I414">
            <v>13878</v>
          </cell>
          <cell r="J414">
            <v>21927.24</v>
          </cell>
          <cell r="L414">
            <v>21927.24</v>
          </cell>
        </row>
        <row r="415">
          <cell r="B415" t="str">
            <v/>
          </cell>
          <cell r="C415" t="str">
            <v/>
          </cell>
          <cell r="F415" t="str">
            <v>c. M¸y thi c«ng</v>
          </cell>
          <cell r="J415">
            <v>12040.565000000001</v>
          </cell>
        </row>
        <row r="416">
          <cell r="B416" t="str">
            <v/>
          </cell>
          <cell r="C416" t="str">
            <v/>
          </cell>
          <cell r="E416" t="str">
            <v>250l</v>
          </cell>
          <cell r="F416" t="str">
            <v>M¸y trén 250l</v>
          </cell>
          <cell r="G416" t="str">
            <v>Ca</v>
          </cell>
          <cell r="H416">
            <v>9.5000000000000001E-2</v>
          </cell>
          <cell r="I416">
            <v>96272</v>
          </cell>
          <cell r="J416">
            <v>9145.84</v>
          </cell>
          <cell r="M416">
            <v>9145.84</v>
          </cell>
        </row>
        <row r="417">
          <cell r="B417" t="str">
            <v/>
          </cell>
          <cell r="C417" t="str">
            <v/>
          </cell>
          <cell r="E417" t="str">
            <v>db1</v>
          </cell>
          <cell r="F417" t="str">
            <v>M¸y ®Çm bµn 1KW</v>
          </cell>
          <cell r="G417" t="str">
            <v>Ca</v>
          </cell>
          <cell r="H417">
            <v>8.8999999999999996E-2</v>
          </cell>
          <cell r="I417">
            <v>32525</v>
          </cell>
          <cell r="J417">
            <v>2894.7249999999999</v>
          </cell>
          <cell r="M417">
            <v>2894.7249999999999</v>
          </cell>
        </row>
        <row r="418">
          <cell r="B418">
            <v>57</v>
          </cell>
          <cell r="C418">
            <v>1242</v>
          </cell>
          <cell r="D418" t="str">
            <v>VB2122</v>
          </cell>
          <cell r="F418" t="str">
            <v>Lµm vµ xÕp rä ®¸ (TH 50%)</v>
          </cell>
          <cell r="G418" t="str">
            <v>rä</v>
          </cell>
          <cell r="I418" t="str">
            <v/>
          </cell>
          <cell r="K418">
            <v>84059.64285714287</v>
          </cell>
          <cell r="L418">
            <v>35066.400000000001</v>
          </cell>
          <cell r="M418">
            <v>0</v>
          </cell>
        </row>
        <row r="419">
          <cell r="B419" t="str">
            <v/>
          </cell>
          <cell r="C419" t="str">
            <v/>
          </cell>
          <cell r="F419" t="str">
            <v>a. VËt liÖu</v>
          </cell>
          <cell r="J419">
            <v>84059.64285714287</v>
          </cell>
        </row>
        <row r="420">
          <cell r="B420" t="str">
            <v/>
          </cell>
          <cell r="C420" t="str">
            <v/>
          </cell>
          <cell r="E420" t="str">
            <v>dh</v>
          </cell>
          <cell r="F420" t="str">
            <v xml:space="preserve">§¸ héc </v>
          </cell>
          <cell r="G420" t="str">
            <v>m3</v>
          </cell>
          <cell r="H420">
            <v>0.55000000000000004</v>
          </cell>
          <cell r="I420">
            <v>86835.71428571429</v>
          </cell>
          <cell r="J420">
            <v>47759.642857142862</v>
          </cell>
          <cell r="K420">
            <v>47759.642857142862</v>
          </cell>
        </row>
        <row r="421">
          <cell r="B421" t="str">
            <v/>
          </cell>
          <cell r="C421" t="str">
            <v/>
          </cell>
          <cell r="E421" t="str">
            <v>d</v>
          </cell>
          <cell r="F421" t="str">
            <v xml:space="preserve">D©y thÐp </v>
          </cell>
          <cell r="G421" t="str">
            <v>kg</v>
          </cell>
          <cell r="H421">
            <v>5.5</v>
          </cell>
          <cell r="I421">
            <v>6600</v>
          </cell>
          <cell r="J421">
            <v>36300</v>
          </cell>
          <cell r="K421">
            <v>36300</v>
          </cell>
        </row>
        <row r="422">
          <cell r="B422" t="str">
            <v/>
          </cell>
          <cell r="C422" t="str">
            <v/>
          </cell>
          <cell r="F422" t="str">
            <v>b. Nh©n c«ng</v>
          </cell>
          <cell r="J422">
            <v>35066.400000000001</v>
          </cell>
        </row>
        <row r="423">
          <cell r="B423" t="str">
            <v/>
          </cell>
          <cell r="C423" t="str">
            <v/>
          </cell>
          <cell r="E423">
            <v>3.5</v>
          </cell>
          <cell r="F423" t="str">
            <v>Nh©n c«ng bËc 3,5/7</v>
          </cell>
          <cell r="G423" t="str">
            <v xml:space="preserve">C«ng </v>
          </cell>
          <cell r="H423">
            <v>2.4</v>
          </cell>
          <cell r="I423">
            <v>14611</v>
          </cell>
          <cell r="J423">
            <v>35066.400000000001</v>
          </cell>
          <cell r="L423">
            <v>35066.400000000001</v>
          </cell>
        </row>
        <row r="424">
          <cell r="B424">
            <v>58</v>
          </cell>
          <cell r="C424">
            <v>1242</v>
          </cell>
          <cell r="D424" t="str">
            <v>BA1623</v>
          </cell>
          <cell r="F424" t="str">
            <v>§µo nÒn ®­êng tuyÕn tr¸nh</v>
          </cell>
          <cell r="G424" t="str">
            <v>m3</v>
          </cell>
          <cell r="I424" t="str">
            <v/>
          </cell>
          <cell r="K424">
            <v>0</v>
          </cell>
          <cell r="L424">
            <v>18603.78</v>
          </cell>
          <cell r="M424">
            <v>0</v>
          </cell>
        </row>
        <row r="425">
          <cell r="B425" t="str">
            <v/>
          </cell>
          <cell r="C425" t="str">
            <v/>
          </cell>
          <cell r="F425" t="str">
            <v>b. Nh©n c«ng</v>
          </cell>
          <cell r="J425">
            <v>18603.78</v>
          </cell>
        </row>
        <row r="426">
          <cell r="B426" t="str">
            <v/>
          </cell>
          <cell r="C426" t="str">
            <v/>
          </cell>
          <cell r="E426">
            <v>2.7</v>
          </cell>
          <cell r="F426" t="str">
            <v>Nh©n c«ng bËc 2,7/7</v>
          </cell>
          <cell r="G426" t="str">
            <v xml:space="preserve">C«ng </v>
          </cell>
          <cell r="H426">
            <v>1.38</v>
          </cell>
          <cell r="I426">
            <v>13481</v>
          </cell>
          <cell r="J426">
            <v>18603.78</v>
          </cell>
          <cell r="L426">
            <v>18603.78</v>
          </cell>
        </row>
        <row r="427">
          <cell r="B427">
            <v>59</v>
          </cell>
          <cell r="C427">
            <v>1242</v>
          </cell>
          <cell r="D427" t="str">
            <v>BG2223</v>
          </cell>
          <cell r="F427" t="str">
            <v>§µo nÒn ®­êng T.tr¸nh b»ng m¸y</v>
          </cell>
          <cell r="G427" t="str">
            <v>100m3</v>
          </cell>
          <cell r="I427" t="str">
            <v/>
          </cell>
          <cell r="K427">
            <v>0</v>
          </cell>
          <cell r="L427">
            <v>112411.79999999999</v>
          </cell>
          <cell r="M427">
            <v>562252.31999999995</v>
          </cell>
        </row>
        <row r="428">
          <cell r="B428" t="str">
            <v/>
          </cell>
          <cell r="C428" t="str">
            <v/>
          </cell>
          <cell r="F428" t="str">
            <v>b. Nh©n c«ng</v>
          </cell>
          <cell r="J428">
            <v>112411.79999999999</v>
          </cell>
        </row>
        <row r="429">
          <cell r="B429" t="str">
            <v/>
          </cell>
          <cell r="C429" t="str">
            <v/>
          </cell>
          <cell r="E429">
            <v>3</v>
          </cell>
          <cell r="F429" t="str">
            <v>Nh©n c«ng bËc 3,0/7</v>
          </cell>
          <cell r="G429" t="str">
            <v xml:space="preserve">C«ng </v>
          </cell>
          <cell r="H429">
            <v>8.1</v>
          </cell>
          <cell r="I429">
            <v>13878</v>
          </cell>
          <cell r="J429">
            <v>112411.79999999999</v>
          </cell>
          <cell r="L429">
            <v>112411.79999999999</v>
          </cell>
        </row>
        <row r="430">
          <cell r="B430" t="str">
            <v/>
          </cell>
          <cell r="C430" t="str">
            <v/>
          </cell>
          <cell r="F430" t="str">
            <v>c. M¸y thi c«ng</v>
          </cell>
          <cell r="J430">
            <v>562252.31999999995</v>
          </cell>
        </row>
        <row r="431">
          <cell r="B431" t="str">
            <v/>
          </cell>
          <cell r="C431" t="str">
            <v/>
          </cell>
          <cell r="E431" t="str">
            <v>mu110</v>
          </cell>
          <cell r="F431" t="str">
            <v>M¸y ñi 110cv</v>
          </cell>
          <cell r="G431" t="str">
            <v>Ca</v>
          </cell>
          <cell r="H431">
            <v>0.84</v>
          </cell>
          <cell r="I431">
            <v>669348</v>
          </cell>
          <cell r="J431">
            <v>562252.31999999995</v>
          </cell>
          <cell r="M431">
            <v>562252.31999999995</v>
          </cell>
        </row>
        <row r="432">
          <cell r="B432">
            <v>60</v>
          </cell>
          <cell r="C432">
            <v>1242</v>
          </cell>
          <cell r="D432" t="str">
            <v>BK4123</v>
          </cell>
          <cell r="F432" t="str">
            <v>§¾p nÒn tuyÕn tr¸nh (70% TC vµ 30%M)</v>
          </cell>
          <cell r="G432" t="str">
            <v>m3</v>
          </cell>
          <cell r="I432" t="str">
            <v/>
          </cell>
          <cell r="K432">
            <v>0</v>
          </cell>
          <cell r="L432">
            <v>7344.0633600000001</v>
          </cell>
          <cell r="M432">
            <v>2525.5195560000002</v>
          </cell>
        </row>
        <row r="433">
          <cell r="D433" t="str">
            <v>&amp;BB1363</v>
          </cell>
          <cell r="F433" t="str">
            <v>b. Nh©n c«ng</v>
          </cell>
          <cell r="J433">
            <v>306.98136</v>
          </cell>
        </row>
        <row r="434">
          <cell r="B434" t="str">
            <v/>
          </cell>
          <cell r="C434" t="str">
            <v/>
          </cell>
          <cell r="E434">
            <v>3</v>
          </cell>
          <cell r="F434" t="str">
            <v>Nh©n c«ng bËc 3,0/7</v>
          </cell>
          <cell r="G434" t="str">
            <v xml:space="preserve">C«ng </v>
          </cell>
          <cell r="H434">
            <v>2.2120000000000001E-2</v>
          </cell>
          <cell r="I434">
            <v>13878</v>
          </cell>
          <cell r="J434">
            <v>306.98136</v>
          </cell>
          <cell r="L434">
            <v>306.98136</v>
          </cell>
        </row>
        <row r="435">
          <cell r="B435" t="str">
            <v/>
          </cell>
          <cell r="C435" t="str">
            <v/>
          </cell>
          <cell r="E435">
            <v>2.7</v>
          </cell>
          <cell r="F435" t="str">
            <v>Nh©n c«ng bËc 2,7/7</v>
          </cell>
          <cell r="G435" t="str">
            <v xml:space="preserve">C«ng </v>
          </cell>
          <cell r="H435">
            <v>0.52200000000000002</v>
          </cell>
          <cell r="I435">
            <v>13481</v>
          </cell>
          <cell r="J435">
            <v>7037.0820000000003</v>
          </cell>
          <cell r="L435">
            <v>7037.0820000000003</v>
          </cell>
        </row>
        <row r="436">
          <cell r="B436" t="str">
            <v/>
          </cell>
          <cell r="C436" t="str">
            <v/>
          </cell>
          <cell r="F436" t="str">
            <v>c. M¸y thi c«ng</v>
          </cell>
          <cell r="J436">
            <v>2525.5195560000002</v>
          </cell>
        </row>
        <row r="437">
          <cell r="B437" t="str">
            <v/>
          </cell>
          <cell r="C437" t="str">
            <v/>
          </cell>
          <cell r="E437" t="str">
            <v>md9</v>
          </cell>
          <cell r="F437" t="str">
            <v>M¸y ®Çm 9T</v>
          </cell>
          <cell r="G437" t="str">
            <v>Ca</v>
          </cell>
          <cell r="H437">
            <v>3.241E-3</v>
          </cell>
          <cell r="I437">
            <v>443844</v>
          </cell>
          <cell r="J437">
            <v>1438.4984039999999</v>
          </cell>
          <cell r="M437">
            <v>1438.4984039999999</v>
          </cell>
        </row>
        <row r="438">
          <cell r="B438" t="str">
            <v/>
          </cell>
          <cell r="C438" t="str">
            <v/>
          </cell>
          <cell r="E438" t="str">
            <v>mu110</v>
          </cell>
          <cell r="F438" t="str">
            <v>M¸y ñi 110cv</v>
          </cell>
          <cell r="G438" t="str">
            <v>Ca</v>
          </cell>
          <cell r="H438">
            <v>1.624E-3</v>
          </cell>
          <cell r="I438">
            <v>669348</v>
          </cell>
          <cell r="J438">
            <v>1087.021152</v>
          </cell>
          <cell r="M438">
            <v>1087.021152</v>
          </cell>
        </row>
        <row r="439">
          <cell r="B439">
            <v>62</v>
          </cell>
          <cell r="C439">
            <v>1242</v>
          </cell>
          <cell r="D439" t="str">
            <v>BA1203</v>
          </cell>
          <cell r="F439" t="str">
            <v>§µo bá T.tr¸nh b»ng thñ c«ng</v>
          </cell>
          <cell r="G439" t="str">
            <v>m3</v>
          </cell>
          <cell r="I439" t="str">
            <v/>
          </cell>
          <cell r="K439">
            <v>0</v>
          </cell>
          <cell r="L439">
            <v>10515.18</v>
          </cell>
          <cell r="M439">
            <v>0</v>
          </cell>
        </row>
        <row r="440">
          <cell r="B440" t="str">
            <v/>
          </cell>
          <cell r="C440" t="str">
            <v/>
          </cell>
          <cell r="F440" t="str">
            <v>b. Nh©n c«ng</v>
          </cell>
          <cell r="J440">
            <v>10515.18</v>
          </cell>
        </row>
        <row r="441">
          <cell r="B441" t="str">
            <v/>
          </cell>
          <cell r="C441" t="str">
            <v/>
          </cell>
          <cell r="E441">
            <v>2.7</v>
          </cell>
          <cell r="F441" t="str">
            <v>Nh©n c«ng bËc 2,7/7</v>
          </cell>
          <cell r="G441" t="str">
            <v xml:space="preserve">C«ng </v>
          </cell>
          <cell r="H441">
            <v>0.78</v>
          </cell>
          <cell r="I441">
            <v>13481</v>
          </cell>
          <cell r="J441">
            <v>10515.18</v>
          </cell>
          <cell r="L441">
            <v>10515.18</v>
          </cell>
        </row>
        <row r="442">
          <cell r="B442">
            <v>63</v>
          </cell>
          <cell r="C442">
            <v>1242</v>
          </cell>
          <cell r="D442" t="str">
            <v>BD.1133</v>
          </cell>
          <cell r="F442" t="str">
            <v>§µo bá tuyÕn tr¸nh b»ng m¸y</v>
          </cell>
          <cell r="G442" t="str">
            <v>100m3</v>
          </cell>
          <cell r="I442" t="str">
            <v/>
          </cell>
          <cell r="K442">
            <v>0</v>
          </cell>
          <cell r="L442">
            <v>11241.18</v>
          </cell>
          <cell r="M442">
            <v>596253.66399999999</v>
          </cell>
        </row>
        <row r="443">
          <cell r="B443" t="str">
            <v/>
          </cell>
          <cell r="C443" t="str">
            <v/>
          </cell>
          <cell r="F443" t="str">
            <v>c. M¸y</v>
          </cell>
          <cell r="J443">
            <v>596253.66399999999</v>
          </cell>
        </row>
        <row r="444">
          <cell r="B444" t="str">
            <v/>
          </cell>
          <cell r="C444" t="str">
            <v/>
          </cell>
          <cell r="E444" t="str">
            <v>md&lt;=0,8</v>
          </cell>
          <cell r="F444" t="str">
            <v>M¸y ®µo &lt;=0,8m3</v>
          </cell>
          <cell r="G444" t="str">
            <v>Ca</v>
          </cell>
          <cell r="H444">
            <v>0.33600000000000002</v>
          </cell>
          <cell r="I444">
            <v>705849</v>
          </cell>
          <cell r="J444">
            <v>237165.26400000002</v>
          </cell>
          <cell r="M444">
            <v>237165.26400000002</v>
          </cell>
        </row>
        <row r="445">
          <cell r="B445" t="str">
            <v/>
          </cell>
          <cell r="C445" t="str">
            <v/>
          </cell>
          <cell r="E445" t="str">
            <v>ot7t</v>
          </cell>
          <cell r="F445" t="str">
            <v>¤t« tù ®æ 7T</v>
          </cell>
          <cell r="G445" t="str">
            <v>Ca</v>
          </cell>
          <cell r="H445">
            <v>0.74</v>
          </cell>
          <cell r="I445">
            <v>444551</v>
          </cell>
          <cell r="J445">
            <v>328967.74</v>
          </cell>
          <cell r="M445">
            <v>328967.74</v>
          </cell>
        </row>
        <row r="446">
          <cell r="B446" t="str">
            <v/>
          </cell>
          <cell r="C446" t="str">
            <v/>
          </cell>
          <cell r="E446" t="str">
            <v>mu110</v>
          </cell>
          <cell r="F446" t="str">
            <v>M¸y ñi 110cv</v>
          </cell>
          <cell r="G446" t="str">
            <v>Ca</v>
          </cell>
          <cell r="H446">
            <v>4.4999999999999998E-2</v>
          </cell>
          <cell r="I446">
            <v>669348</v>
          </cell>
          <cell r="J446">
            <v>30120.66</v>
          </cell>
          <cell r="M446">
            <v>30120.66</v>
          </cell>
        </row>
        <row r="447">
          <cell r="B447" t="str">
            <v/>
          </cell>
          <cell r="C447" t="str">
            <v/>
          </cell>
          <cell r="F447" t="str">
            <v>b - Nh©n c«ng</v>
          </cell>
          <cell r="J447">
            <v>11241.18</v>
          </cell>
        </row>
        <row r="448">
          <cell r="B448" t="str">
            <v/>
          </cell>
          <cell r="C448" t="str">
            <v/>
          </cell>
          <cell r="E448">
            <v>3</v>
          </cell>
          <cell r="F448" t="str">
            <v>Nh©n c«ng bËc 3,0/7</v>
          </cell>
          <cell r="G448" t="str">
            <v xml:space="preserve">C«ng </v>
          </cell>
          <cell r="H448">
            <v>0.81</v>
          </cell>
          <cell r="I448">
            <v>13878</v>
          </cell>
          <cell r="J448">
            <v>11241.18</v>
          </cell>
          <cell r="L448">
            <v>11241.18</v>
          </cell>
        </row>
        <row r="449">
          <cell r="B449">
            <v>64</v>
          </cell>
          <cell r="C449">
            <v>1242</v>
          </cell>
          <cell r="D449" t="str">
            <v>HA5410</v>
          </cell>
          <cell r="F449" t="str">
            <v>BT th©n cèng h×nh hép M300 ®¸ 1x2</v>
          </cell>
          <cell r="G449" t="str">
            <v>m3</v>
          </cell>
          <cell r="I449" t="str">
            <v/>
          </cell>
          <cell r="K449">
            <v>626153.11659068579</v>
          </cell>
          <cell r="L449">
            <v>46024.65</v>
          </cell>
          <cell r="M449">
            <v>12479.423999999999</v>
          </cell>
        </row>
        <row r="450">
          <cell r="B450" t="str">
            <v/>
          </cell>
          <cell r="C450" t="str">
            <v/>
          </cell>
          <cell r="F450" t="str">
            <v>a. VËt liÖu</v>
          </cell>
          <cell r="J450">
            <v>626153.11659068579</v>
          </cell>
        </row>
        <row r="451">
          <cell r="B451" t="str">
            <v/>
          </cell>
          <cell r="C451" t="str">
            <v>m3</v>
          </cell>
          <cell r="E451" t="str">
            <v>d12</v>
          </cell>
          <cell r="F451" t="str">
            <v>V÷a BT M300 ®¸ 1x2 ®é sôt 2-4</v>
          </cell>
          <cell r="G451" t="str">
            <v>m3</v>
          </cell>
          <cell r="H451">
            <v>1.05</v>
          </cell>
          <cell r="I451">
            <v>517182.42220952385</v>
          </cell>
          <cell r="J451">
            <v>543041.54332000006</v>
          </cell>
          <cell r="K451">
            <v>543041.54332000006</v>
          </cell>
        </row>
        <row r="452">
          <cell r="B452" t="str">
            <v/>
          </cell>
          <cell r="C452" t="str">
            <v/>
          </cell>
          <cell r="E452" t="str">
            <v>g</v>
          </cell>
          <cell r="F452" t="str">
            <v>Gç v¸n</v>
          </cell>
          <cell r="G452" t="str">
            <v>m3</v>
          </cell>
          <cell r="H452">
            <v>5.8000000000000003E-2</v>
          </cell>
          <cell r="I452">
            <v>1269569.6114285714</v>
          </cell>
          <cell r="J452">
            <v>73635.037462857144</v>
          </cell>
          <cell r="K452">
            <v>73635.037462857144</v>
          </cell>
        </row>
        <row r="453">
          <cell r="B453" t="str">
            <v/>
          </cell>
          <cell r="C453" t="str">
            <v/>
          </cell>
          <cell r="E453" t="str">
            <v>di</v>
          </cell>
          <cell r="F453" t="str">
            <v>§inh</v>
          </cell>
          <cell r="G453" t="str">
            <v>kg</v>
          </cell>
          <cell r="H453">
            <v>7.9000000000000001E-2</v>
          </cell>
          <cell r="I453">
            <v>7000</v>
          </cell>
          <cell r="J453">
            <v>553</v>
          </cell>
          <cell r="K453">
            <v>553</v>
          </cell>
        </row>
        <row r="454">
          <cell r="B454" t="str">
            <v/>
          </cell>
          <cell r="C454" t="str">
            <v/>
          </cell>
          <cell r="E454" t="str">
            <v>dia</v>
          </cell>
          <cell r="F454" t="str">
            <v xml:space="preserve">§inh ®Üa </v>
          </cell>
          <cell r="G454" t="str">
            <v>C¸i</v>
          </cell>
          <cell r="H454">
            <v>0.91800000000000004</v>
          </cell>
          <cell r="I454">
            <v>2500</v>
          </cell>
          <cell r="J454">
            <v>2295</v>
          </cell>
          <cell r="K454">
            <v>2295</v>
          </cell>
        </row>
        <row r="455">
          <cell r="B455" t="str">
            <v/>
          </cell>
          <cell r="C455" t="str">
            <v/>
          </cell>
          <cell r="E455" t="str">
            <v>d</v>
          </cell>
          <cell r="F455" t="str">
            <v xml:space="preserve">D©y thÐp </v>
          </cell>
          <cell r="G455" t="str">
            <v>kg</v>
          </cell>
          <cell r="H455">
            <v>6.5000000000000002E-2</v>
          </cell>
          <cell r="I455">
            <v>6600</v>
          </cell>
          <cell r="J455">
            <v>429</v>
          </cell>
          <cell r="K455">
            <v>429</v>
          </cell>
        </row>
        <row r="456">
          <cell r="B456" t="str">
            <v/>
          </cell>
          <cell r="C456" t="str">
            <v/>
          </cell>
          <cell r="E456" t="str">
            <v>#</v>
          </cell>
          <cell r="F456" t="str">
            <v>VËt liÖu kh¸c</v>
          </cell>
          <cell r="G456" t="str">
            <v>%</v>
          </cell>
          <cell r="H456">
            <v>1</v>
          </cell>
          <cell r="I456">
            <v>619953.58078285726</v>
          </cell>
          <cell r="J456">
            <v>6199.5358078285726</v>
          </cell>
          <cell r="K456">
            <v>6199.5358078285726</v>
          </cell>
        </row>
        <row r="457">
          <cell r="B457" t="str">
            <v/>
          </cell>
          <cell r="C457" t="str">
            <v/>
          </cell>
          <cell r="F457" t="str">
            <v>b. Nh©n c«ng</v>
          </cell>
          <cell r="J457">
            <v>46024.65</v>
          </cell>
        </row>
        <row r="458">
          <cell r="B458" t="str">
            <v/>
          </cell>
          <cell r="C458" t="str">
            <v/>
          </cell>
          <cell r="E458">
            <v>3.5</v>
          </cell>
          <cell r="F458" t="str">
            <v>Nh©n c«ng bËc 3,5/7</v>
          </cell>
          <cell r="G458" t="str">
            <v xml:space="preserve">C«ng </v>
          </cell>
          <cell r="H458">
            <v>3.15</v>
          </cell>
          <cell r="I458">
            <v>14611</v>
          </cell>
          <cell r="J458">
            <v>46024.65</v>
          </cell>
          <cell r="L458">
            <v>46024.65</v>
          </cell>
        </row>
        <row r="459">
          <cell r="B459" t="str">
            <v/>
          </cell>
          <cell r="C459" t="str">
            <v/>
          </cell>
          <cell r="F459" t="str">
            <v>c. M¸y thi c«ng</v>
          </cell>
          <cell r="J459">
            <v>12479.423999999999</v>
          </cell>
        </row>
        <row r="460">
          <cell r="B460" t="str">
            <v/>
          </cell>
          <cell r="C460" t="str">
            <v/>
          </cell>
          <cell r="E460" t="str">
            <v>250l</v>
          </cell>
          <cell r="F460" t="str">
            <v>M¸y trén 250l</v>
          </cell>
          <cell r="G460" t="str">
            <v>Ca</v>
          </cell>
          <cell r="H460">
            <v>9.5000000000000001E-2</v>
          </cell>
          <cell r="I460">
            <v>96272</v>
          </cell>
          <cell r="J460">
            <v>9145.84</v>
          </cell>
          <cell r="M460">
            <v>9145.84</v>
          </cell>
        </row>
        <row r="461">
          <cell r="B461" t="str">
            <v/>
          </cell>
          <cell r="C461" t="str">
            <v/>
          </cell>
          <cell r="E461" t="str">
            <v>dd</v>
          </cell>
          <cell r="F461" t="str">
            <v>M¸y ®Çm dïi 1,5KW</v>
          </cell>
          <cell r="G461" t="str">
            <v>Ca</v>
          </cell>
          <cell r="H461">
            <v>8.8999999999999996E-2</v>
          </cell>
          <cell r="I461">
            <v>37456</v>
          </cell>
          <cell r="J461">
            <v>3333.5839999999998</v>
          </cell>
          <cell r="M461">
            <v>3333.5839999999998</v>
          </cell>
        </row>
        <row r="462">
          <cell r="B462">
            <v>65</v>
          </cell>
          <cell r="C462">
            <v>1242</v>
          </cell>
          <cell r="D462" t="str">
            <v>KB2110</v>
          </cell>
          <cell r="F462" t="str">
            <v>V¸n khu«n thÐp ®æ BT th©n cèng t¹i chç</v>
          </cell>
          <cell r="G462" t="str">
            <v>100m2</v>
          </cell>
          <cell r="I462" t="str">
            <v/>
          </cell>
          <cell r="K462">
            <v>1213311.7113719999</v>
          </cell>
          <cell r="L462">
            <v>587368.32000000007</v>
          </cell>
          <cell r="M462">
            <v>133408.04999999999</v>
          </cell>
        </row>
        <row r="463">
          <cell r="B463" t="str">
            <v/>
          </cell>
          <cell r="C463" t="str">
            <v/>
          </cell>
          <cell r="F463" t="str">
            <v>a. VËt liÖu</v>
          </cell>
          <cell r="J463">
            <v>1213311.7113719999</v>
          </cell>
        </row>
        <row r="464">
          <cell r="B464" t="str">
            <v/>
          </cell>
          <cell r="C464" t="str">
            <v/>
          </cell>
          <cell r="E464" t="str">
            <v>th</v>
          </cell>
          <cell r="F464" t="str">
            <v>ThÐp h×nh</v>
          </cell>
          <cell r="G464" t="str">
            <v>kg</v>
          </cell>
          <cell r="H464">
            <v>100.65</v>
          </cell>
          <cell r="I464">
            <v>4612.3043809523806</v>
          </cell>
          <cell r="J464">
            <v>464228.43594285712</v>
          </cell>
          <cell r="K464">
            <v>464228.43594285712</v>
          </cell>
        </row>
        <row r="465">
          <cell r="B465" t="str">
            <v/>
          </cell>
          <cell r="C465" t="str">
            <v/>
          </cell>
          <cell r="E465" t="str">
            <v>gg</v>
          </cell>
          <cell r="F465" t="str">
            <v>Gç chèng</v>
          </cell>
          <cell r="G465" t="str">
            <v>m3</v>
          </cell>
          <cell r="H465">
            <v>0.496</v>
          </cell>
          <cell r="I465">
            <v>1269569.6114285714</v>
          </cell>
          <cell r="J465">
            <v>629706.52726857143</v>
          </cell>
          <cell r="K465">
            <v>629706.52726857143</v>
          </cell>
        </row>
        <row r="466">
          <cell r="B466" t="str">
            <v/>
          </cell>
          <cell r="C466" t="str">
            <v/>
          </cell>
          <cell r="E466" t="str">
            <v>q</v>
          </cell>
          <cell r="F466" t="str">
            <v>Que hµn</v>
          </cell>
          <cell r="G466" t="str">
            <v>kg</v>
          </cell>
          <cell r="H466">
            <v>5.6</v>
          </cell>
          <cell r="I466">
            <v>11000</v>
          </cell>
          <cell r="J466">
            <v>61599.999999999993</v>
          </cell>
          <cell r="K466">
            <v>61599.999999999993</v>
          </cell>
        </row>
        <row r="467">
          <cell r="B467" t="str">
            <v/>
          </cell>
          <cell r="C467" t="str">
            <v/>
          </cell>
          <cell r="E467" t="str">
            <v>#</v>
          </cell>
          <cell r="F467" t="str">
            <v>VËt liÖu kh¸c</v>
          </cell>
          <cell r="G467" t="str">
            <v>%</v>
          </cell>
          <cell r="H467">
            <v>5</v>
          </cell>
          <cell r="I467">
            <v>1155534.9632114286</v>
          </cell>
          <cell r="J467">
            <v>57776.748160571427</v>
          </cell>
          <cell r="K467">
            <v>57776.748160571427</v>
          </cell>
        </row>
        <row r="468">
          <cell r="B468" t="str">
            <v/>
          </cell>
          <cell r="C468" t="str">
            <v/>
          </cell>
          <cell r="F468" t="str">
            <v>b. Nh©n c«ng</v>
          </cell>
          <cell r="J468">
            <v>587368.32000000007</v>
          </cell>
        </row>
        <row r="469">
          <cell r="B469" t="str">
            <v/>
          </cell>
          <cell r="C469" t="str">
            <v/>
          </cell>
          <cell r="E469" t="str">
            <v>n4</v>
          </cell>
          <cell r="F469" t="str">
            <v>Nh©n c«ng bËc 4,0/7</v>
          </cell>
          <cell r="G469" t="str">
            <v xml:space="preserve">C«ng </v>
          </cell>
          <cell r="H469">
            <v>38.28</v>
          </cell>
          <cell r="I469">
            <v>15344</v>
          </cell>
          <cell r="J469">
            <v>587368.32000000007</v>
          </cell>
          <cell r="L469">
            <v>587368.32000000007</v>
          </cell>
        </row>
        <row r="470">
          <cell r="B470" t="str">
            <v/>
          </cell>
          <cell r="C470" t="str">
            <v/>
          </cell>
          <cell r="F470" t="str">
            <v>c. M¸y thi c«ng</v>
          </cell>
          <cell r="J470">
            <v>133408.04999999999</v>
          </cell>
        </row>
        <row r="471">
          <cell r="B471" t="str">
            <v/>
          </cell>
          <cell r="C471" t="str">
            <v/>
          </cell>
          <cell r="E471" t="str">
            <v>h23</v>
          </cell>
          <cell r="F471" t="str">
            <v>M¸y hµn 23KW</v>
          </cell>
          <cell r="G471" t="str">
            <v>Ca</v>
          </cell>
          <cell r="H471">
            <v>1.5</v>
          </cell>
          <cell r="I471">
            <v>77338</v>
          </cell>
          <cell r="J471">
            <v>116007</v>
          </cell>
          <cell r="M471">
            <v>116007</v>
          </cell>
        </row>
        <row r="472">
          <cell r="B472" t="str">
            <v/>
          </cell>
          <cell r="C472" t="str">
            <v/>
          </cell>
          <cell r="E472" t="str">
            <v>M#</v>
          </cell>
          <cell r="F472" t="str">
            <v>M¸y kh¸c</v>
          </cell>
          <cell r="G472" t="str">
            <v>%</v>
          </cell>
          <cell r="H472">
            <v>15</v>
          </cell>
          <cell r="I472">
            <v>116007</v>
          </cell>
          <cell r="J472">
            <v>17401.05</v>
          </cell>
          <cell r="M472">
            <v>17401.05</v>
          </cell>
        </row>
        <row r="473">
          <cell r="B473">
            <v>66</v>
          </cell>
          <cell r="C473">
            <v>1242</v>
          </cell>
          <cell r="D473" t="str">
            <v>IA3611</v>
          </cell>
          <cell r="F473" t="str">
            <v>Cèt thÐp cèng hép d=10mm</v>
          </cell>
          <cell r="G473" t="str">
            <v>TÊn</v>
          </cell>
          <cell r="I473" t="str">
            <v/>
          </cell>
          <cell r="K473">
            <v>4585309.3314285716</v>
          </cell>
          <cell r="L473">
            <v>448198.24</v>
          </cell>
          <cell r="M473">
            <v>15915.6</v>
          </cell>
        </row>
        <row r="474">
          <cell r="B474" t="str">
            <v/>
          </cell>
          <cell r="C474" t="str">
            <v/>
          </cell>
          <cell r="F474" t="str">
            <v>a. VËt liÖu</v>
          </cell>
          <cell r="J474">
            <v>4585309.3314285716</v>
          </cell>
        </row>
        <row r="475">
          <cell r="B475" t="str">
            <v/>
          </cell>
          <cell r="C475" t="str">
            <v/>
          </cell>
          <cell r="E475" t="str">
            <v>d10</v>
          </cell>
          <cell r="F475" t="str">
            <v>ThÐp trßn d=10mm</v>
          </cell>
          <cell r="G475" t="str">
            <v>kg</v>
          </cell>
          <cell r="H475">
            <v>1005</v>
          </cell>
          <cell r="I475">
            <v>4421.8281904761907</v>
          </cell>
          <cell r="J475">
            <v>4443937.3314285716</v>
          </cell>
          <cell r="K475">
            <v>4443937.3314285716</v>
          </cell>
        </row>
        <row r="476">
          <cell r="B476" t="str">
            <v/>
          </cell>
          <cell r="C476" t="str">
            <v/>
          </cell>
          <cell r="E476" t="str">
            <v>d</v>
          </cell>
          <cell r="F476" t="str">
            <v xml:space="preserve">D©y thÐp </v>
          </cell>
          <cell r="G476" t="str">
            <v>kg</v>
          </cell>
          <cell r="H476">
            <v>21.42</v>
          </cell>
          <cell r="I476">
            <v>6600</v>
          </cell>
          <cell r="J476">
            <v>141372</v>
          </cell>
          <cell r="K476">
            <v>141372</v>
          </cell>
        </row>
        <row r="477">
          <cell r="B477" t="str">
            <v/>
          </cell>
          <cell r="C477" t="str">
            <v/>
          </cell>
          <cell r="F477" t="str">
            <v>b. Nh©n c«ng</v>
          </cell>
          <cell r="J477">
            <v>448198.24</v>
          </cell>
        </row>
        <row r="478">
          <cell r="B478" t="str">
            <v/>
          </cell>
          <cell r="C478" t="str">
            <v/>
          </cell>
          <cell r="E478" t="str">
            <v>4c</v>
          </cell>
          <cell r="F478" t="str">
            <v>Nh©n c«ng bËc 4,0/7</v>
          </cell>
          <cell r="G478" t="str">
            <v xml:space="preserve">C«ng </v>
          </cell>
          <cell r="H478">
            <v>29.21</v>
          </cell>
          <cell r="I478">
            <v>15344</v>
          </cell>
          <cell r="J478">
            <v>448198.24</v>
          </cell>
          <cell r="L478">
            <v>448198.24</v>
          </cell>
        </row>
        <row r="479">
          <cell r="B479" t="str">
            <v/>
          </cell>
          <cell r="C479" t="str">
            <v/>
          </cell>
          <cell r="F479" t="str">
            <v>c. M¸y thi c«ng</v>
          </cell>
          <cell r="J479">
            <v>15915.6</v>
          </cell>
        </row>
        <row r="480">
          <cell r="B480" t="str">
            <v/>
          </cell>
          <cell r="C480" t="str">
            <v/>
          </cell>
          <cell r="E480" t="str">
            <v>cu</v>
          </cell>
          <cell r="F480" t="str">
            <v>M¸y c¾t uèn cèt thÐp</v>
          </cell>
          <cell r="G480" t="str">
            <v>Ca</v>
          </cell>
          <cell r="H480">
            <v>0.4</v>
          </cell>
          <cell r="I480">
            <v>39789</v>
          </cell>
          <cell r="J480">
            <v>15915.6</v>
          </cell>
          <cell r="M480">
            <v>15915.6</v>
          </cell>
        </row>
        <row r="481">
          <cell r="B481">
            <v>67</v>
          </cell>
          <cell r="C481">
            <v>1242</v>
          </cell>
          <cell r="D481" t="str">
            <v>IA3621</v>
          </cell>
          <cell r="F481" t="str">
            <v>Cèt thÐp cèng hép d=12mm, d=14mm</v>
          </cell>
          <cell r="G481" t="str">
            <v>TÊn</v>
          </cell>
          <cell r="I481" t="str">
            <v/>
          </cell>
          <cell r="K481">
            <v>4660441.3257142855</v>
          </cell>
          <cell r="L481">
            <v>242435.20000000001</v>
          </cell>
          <cell r="M481">
            <v>189836.5</v>
          </cell>
        </row>
        <row r="482">
          <cell r="B482" t="str">
            <v/>
          </cell>
          <cell r="C482" t="str">
            <v/>
          </cell>
          <cell r="F482" t="str">
            <v>a. VËt liÖu</v>
          </cell>
          <cell r="J482">
            <v>4660441.3257142855</v>
          </cell>
        </row>
        <row r="483">
          <cell r="B483" t="str">
            <v/>
          </cell>
          <cell r="C483" t="str">
            <v/>
          </cell>
          <cell r="E483" t="str">
            <v>d14</v>
          </cell>
          <cell r="F483" t="str">
            <v>ThÐp trßn d=14mm</v>
          </cell>
          <cell r="G483" t="str">
            <v>kg</v>
          </cell>
          <cell r="H483">
            <v>1020</v>
          </cell>
          <cell r="I483">
            <v>4374.209142857143</v>
          </cell>
          <cell r="J483">
            <v>4461693.3257142855</v>
          </cell>
          <cell r="K483">
            <v>4461693.3257142855</v>
          </cell>
        </row>
        <row r="484">
          <cell r="B484" t="str">
            <v/>
          </cell>
          <cell r="C484" t="str">
            <v/>
          </cell>
          <cell r="E484" t="str">
            <v>d</v>
          </cell>
          <cell r="F484" t="str">
            <v xml:space="preserve">D©y thÐp </v>
          </cell>
          <cell r="G484" t="str">
            <v>kg</v>
          </cell>
          <cell r="H484">
            <v>14.28</v>
          </cell>
          <cell r="I484">
            <v>6600</v>
          </cell>
          <cell r="J484">
            <v>94248</v>
          </cell>
          <cell r="K484">
            <v>94248</v>
          </cell>
        </row>
        <row r="485">
          <cell r="B485" t="str">
            <v/>
          </cell>
          <cell r="C485" t="str">
            <v/>
          </cell>
          <cell r="E485" t="str">
            <v>q</v>
          </cell>
          <cell r="F485" t="str">
            <v>Que hµn</v>
          </cell>
          <cell r="G485" t="str">
            <v>kg</v>
          </cell>
          <cell r="H485">
            <v>9.5</v>
          </cell>
          <cell r="I485">
            <v>11000</v>
          </cell>
          <cell r="J485">
            <v>104500</v>
          </cell>
          <cell r="K485">
            <v>104500</v>
          </cell>
        </row>
        <row r="486">
          <cell r="B486" t="str">
            <v/>
          </cell>
          <cell r="C486" t="str">
            <v/>
          </cell>
          <cell r="F486" t="str">
            <v>b. Nh©n c«ng</v>
          </cell>
          <cell r="J486">
            <v>242435.20000000001</v>
          </cell>
        </row>
        <row r="487">
          <cell r="B487" t="str">
            <v/>
          </cell>
          <cell r="C487" t="str">
            <v/>
          </cell>
          <cell r="E487" t="str">
            <v>4c</v>
          </cell>
          <cell r="F487" t="str">
            <v>Nh©n c«ng bËc 4,0/7</v>
          </cell>
          <cell r="G487" t="str">
            <v xml:space="preserve">C«ng </v>
          </cell>
          <cell r="H487">
            <v>15.8</v>
          </cell>
          <cell r="I487">
            <v>15344</v>
          </cell>
          <cell r="J487">
            <v>242435.20000000001</v>
          </cell>
          <cell r="L487">
            <v>242435.20000000001</v>
          </cell>
        </row>
        <row r="488">
          <cell r="B488" t="str">
            <v/>
          </cell>
          <cell r="C488" t="str">
            <v/>
          </cell>
          <cell r="F488" t="str">
            <v>c. M¸y thi c«ng</v>
          </cell>
          <cell r="J488">
            <v>189836.5</v>
          </cell>
        </row>
        <row r="489">
          <cell r="B489" t="str">
            <v/>
          </cell>
          <cell r="C489" t="str">
            <v/>
          </cell>
          <cell r="E489" t="str">
            <v>h23</v>
          </cell>
          <cell r="F489" t="str">
            <v>M¸y hµn 23KW</v>
          </cell>
          <cell r="G489" t="str">
            <v>Ca</v>
          </cell>
          <cell r="H489">
            <v>2.29</v>
          </cell>
          <cell r="I489">
            <v>77338</v>
          </cell>
          <cell r="J489">
            <v>177104.02</v>
          </cell>
          <cell r="M489">
            <v>177104.02</v>
          </cell>
        </row>
        <row r="490">
          <cell r="B490" t="str">
            <v/>
          </cell>
          <cell r="C490" t="str">
            <v/>
          </cell>
          <cell r="E490" t="str">
            <v>cu</v>
          </cell>
          <cell r="F490" t="str">
            <v>M¸y c¾t uèn cèt thÐp</v>
          </cell>
          <cell r="G490" t="str">
            <v>Ca</v>
          </cell>
          <cell r="H490">
            <v>0.32</v>
          </cell>
          <cell r="I490">
            <v>39789</v>
          </cell>
          <cell r="J490">
            <v>12732.48</v>
          </cell>
          <cell r="M490">
            <v>12732.48</v>
          </cell>
        </row>
        <row r="491">
          <cell r="B491">
            <v>68</v>
          </cell>
          <cell r="C491">
            <v>1242</v>
          </cell>
          <cell r="D491" t="str">
            <v>IA3621</v>
          </cell>
          <cell r="F491" t="str">
            <v>Cèt thÐp cèng hép d=16mm</v>
          </cell>
          <cell r="G491" t="str">
            <v>TÊn</v>
          </cell>
          <cell r="I491" t="str">
            <v/>
          </cell>
          <cell r="K491">
            <v>4611869.8971428573</v>
          </cell>
          <cell r="L491">
            <v>242435.20000000001</v>
          </cell>
          <cell r="M491">
            <v>189836.5</v>
          </cell>
        </row>
        <row r="492">
          <cell r="B492" t="str">
            <v/>
          </cell>
          <cell r="C492" t="str">
            <v/>
          </cell>
          <cell r="F492" t="str">
            <v>a. VËt liÖu</v>
          </cell>
          <cell r="J492">
            <v>4611869.8971428573</v>
          </cell>
        </row>
        <row r="493">
          <cell r="B493" t="str">
            <v/>
          </cell>
          <cell r="C493" t="str">
            <v/>
          </cell>
          <cell r="E493" t="str">
            <v>d16</v>
          </cell>
          <cell r="F493" t="str">
            <v>ThÐp trßn d=16mm</v>
          </cell>
          <cell r="G493" t="str">
            <v>kg</v>
          </cell>
          <cell r="H493">
            <v>1020</v>
          </cell>
          <cell r="I493">
            <v>4326.5900952380953</v>
          </cell>
          <cell r="J493">
            <v>4413121.8971428573</v>
          </cell>
          <cell r="K493">
            <v>4413121.8971428573</v>
          </cell>
        </row>
        <row r="494">
          <cell r="B494" t="str">
            <v/>
          </cell>
          <cell r="C494" t="str">
            <v/>
          </cell>
          <cell r="E494" t="str">
            <v>d</v>
          </cell>
          <cell r="F494" t="str">
            <v xml:space="preserve">D©y thÐp </v>
          </cell>
          <cell r="G494" t="str">
            <v>kg</v>
          </cell>
          <cell r="H494">
            <v>14.28</v>
          </cell>
          <cell r="I494">
            <v>6600</v>
          </cell>
          <cell r="J494">
            <v>94248</v>
          </cell>
          <cell r="K494">
            <v>94248</v>
          </cell>
        </row>
        <row r="495">
          <cell r="B495" t="str">
            <v/>
          </cell>
          <cell r="C495" t="str">
            <v/>
          </cell>
          <cell r="E495" t="str">
            <v>q</v>
          </cell>
          <cell r="F495" t="str">
            <v>Que hµn</v>
          </cell>
          <cell r="G495" t="str">
            <v>kg</v>
          </cell>
          <cell r="H495">
            <v>9.5</v>
          </cell>
          <cell r="I495">
            <v>11000</v>
          </cell>
          <cell r="J495">
            <v>104500</v>
          </cell>
          <cell r="K495">
            <v>104500</v>
          </cell>
        </row>
        <row r="496">
          <cell r="B496" t="str">
            <v/>
          </cell>
          <cell r="C496" t="str">
            <v/>
          </cell>
          <cell r="F496" t="str">
            <v>b. Nh©n c«ng</v>
          </cell>
          <cell r="J496">
            <v>242435.20000000001</v>
          </cell>
        </row>
        <row r="497">
          <cell r="B497" t="str">
            <v/>
          </cell>
          <cell r="C497" t="str">
            <v/>
          </cell>
          <cell r="E497" t="str">
            <v>4c</v>
          </cell>
          <cell r="F497" t="str">
            <v>Nh©n c«ng bËc 4,0/7</v>
          </cell>
          <cell r="G497" t="str">
            <v xml:space="preserve">C«ng </v>
          </cell>
          <cell r="H497">
            <v>15.8</v>
          </cell>
          <cell r="I497">
            <v>15344</v>
          </cell>
          <cell r="J497">
            <v>242435.20000000001</v>
          </cell>
          <cell r="L497">
            <v>242435.20000000001</v>
          </cell>
        </row>
        <row r="498">
          <cell r="B498" t="str">
            <v/>
          </cell>
          <cell r="C498" t="str">
            <v/>
          </cell>
          <cell r="F498" t="str">
            <v>c. M¸y thi c«ng</v>
          </cell>
          <cell r="J498">
            <v>189836.5</v>
          </cell>
        </row>
        <row r="499">
          <cell r="B499" t="str">
            <v/>
          </cell>
          <cell r="C499" t="str">
            <v/>
          </cell>
          <cell r="E499" t="str">
            <v>h23</v>
          </cell>
          <cell r="F499" t="str">
            <v>M¸y hµn 23KW</v>
          </cell>
          <cell r="G499" t="str">
            <v>Ca</v>
          </cell>
          <cell r="H499">
            <v>2.29</v>
          </cell>
          <cell r="I499">
            <v>77338</v>
          </cell>
          <cell r="J499">
            <v>177104.02</v>
          </cell>
          <cell r="M499">
            <v>177104.02</v>
          </cell>
        </row>
        <row r="500">
          <cell r="B500" t="str">
            <v/>
          </cell>
          <cell r="C500" t="str">
            <v/>
          </cell>
          <cell r="E500" t="str">
            <v>cu</v>
          </cell>
          <cell r="F500" t="str">
            <v>M¸y c¾t uèn cèt thÐp</v>
          </cell>
          <cell r="G500" t="str">
            <v>Ca</v>
          </cell>
          <cell r="H500">
            <v>0.32</v>
          </cell>
          <cell r="I500">
            <v>39789</v>
          </cell>
          <cell r="J500">
            <v>12732.48</v>
          </cell>
          <cell r="M500">
            <v>12732.48</v>
          </cell>
        </row>
        <row r="501">
          <cell r="B501">
            <v>69</v>
          </cell>
          <cell r="C501">
            <v>1242</v>
          </cell>
          <cell r="D501" t="str">
            <v>IA3621</v>
          </cell>
          <cell r="F501" t="str">
            <v>Cèt thÐp cèng hép d=18mm</v>
          </cell>
          <cell r="G501" t="str">
            <v>TÊn</v>
          </cell>
          <cell r="I501" t="str">
            <v/>
          </cell>
          <cell r="K501">
            <v>4611869.8971428573</v>
          </cell>
          <cell r="L501">
            <v>242435.20000000001</v>
          </cell>
          <cell r="M501">
            <v>189836.5</v>
          </cell>
        </row>
        <row r="502">
          <cell r="B502" t="str">
            <v/>
          </cell>
          <cell r="C502" t="str">
            <v/>
          </cell>
          <cell r="F502" t="str">
            <v>a. VËt liÖu</v>
          </cell>
          <cell r="J502">
            <v>4611869.8971428573</v>
          </cell>
        </row>
        <row r="503">
          <cell r="B503" t="str">
            <v/>
          </cell>
          <cell r="C503" t="str">
            <v/>
          </cell>
          <cell r="E503" t="str">
            <v>d18</v>
          </cell>
          <cell r="F503" t="str">
            <v>ThÐp trßn d=18mm</v>
          </cell>
          <cell r="G503" t="str">
            <v>kg</v>
          </cell>
          <cell r="H503">
            <v>1020</v>
          </cell>
          <cell r="I503">
            <v>4326.5900952380953</v>
          </cell>
          <cell r="J503">
            <v>4413121.8971428573</v>
          </cell>
          <cell r="K503">
            <v>4413121.8971428573</v>
          </cell>
        </row>
        <row r="504">
          <cell r="B504" t="str">
            <v/>
          </cell>
          <cell r="C504" t="str">
            <v/>
          </cell>
          <cell r="E504" t="str">
            <v>d</v>
          </cell>
          <cell r="F504" t="str">
            <v xml:space="preserve">D©y thÐp </v>
          </cell>
          <cell r="G504" t="str">
            <v>kg</v>
          </cell>
          <cell r="H504">
            <v>14.28</v>
          </cell>
          <cell r="I504">
            <v>6600</v>
          </cell>
          <cell r="J504">
            <v>94248</v>
          </cell>
          <cell r="K504">
            <v>94248</v>
          </cell>
        </row>
        <row r="505">
          <cell r="B505" t="str">
            <v/>
          </cell>
          <cell r="C505" t="str">
            <v/>
          </cell>
          <cell r="E505" t="str">
            <v>q</v>
          </cell>
          <cell r="F505" t="str">
            <v>Que hµn</v>
          </cell>
          <cell r="G505" t="str">
            <v>kg</v>
          </cell>
          <cell r="H505">
            <v>9.5</v>
          </cell>
          <cell r="I505">
            <v>11000</v>
          </cell>
          <cell r="J505">
            <v>104500</v>
          </cell>
          <cell r="K505">
            <v>104500</v>
          </cell>
        </row>
        <row r="506">
          <cell r="B506" t="str">
            <v/>
          </cell>
          <cell r="C506" t="str">
            <v/>
          </cell>
          <cell r="F506" t="str">
            <v>b. Nh©n c«ng</v>
          </cell>
          <cell r="J506">
            <v>242435.20000000001</v>
          </cell>
        </row>
        <row r="507">
          <cell r="B507" t="str">
            <v/>
          </cell>
          <cell r="C507" t="str">
            <v/>
          </cell>
          <cell r="E507" t="str">
            <v>4c</v>
          </cell>
          <cell r="F507" t="str">
            <v>Nh©n c«ng bËc 4,0/7</v>
          </cell>
          <cell r="G507" t="str">
            <v xml:space="preserve">C«ng </v>
          </cell>
          <cell r="H507">
            <v>15.8</v>
          </cell>
          <cell r="I507">
            <v>15344</v>
          </cell>
          <cell r="J507">
            <v>242435.20000000001</v>
          </cell>
          <cell r="L507">
            <v>242435.20000000001</v>
          </cell>
        </row>
        <row r="508">
          <cell r="B508" t="str">
            <v/>
          </cell>
          <cell r="C508" t="str">
            <v/>
          </cell>
          <cell r="F508" t="str">
            <v>c. M¸y thi c«ng</v>
          </cell>
          <cell r="J508">
            <v>189836.5</v>
          </cell>
        </row>
        <row r="509">
          <cell r="B509" t="str">
            <v/>
          </cell>
          <cell r="C509" t="str">
            <v/>
          </cell>
          <cell r="E509" t="str">
            <v>h23</v>
          </cell>
          <cell r="F509" t="str">
            <v>M¸y hµn 23KW</v>
          </cell>
          <cell r="G509" t="str">
            <v>Ca</v>
          </cell>
          <cell r="H509">
            <v>2.29</v>
          </cell>
          <cell r="I509">
            <v>77338</v>
          </cell>
          <cell r="J509">
            <v>177104.02</v>
          </cell>
          <cell r="M509">
            <v>177104.02</v>
          </cell>
        </row>
        <row r="510">
          <cell r="B510" t="str">
            <v/>
          </cell>
          <cell r="C510" t="str">
            <v/>
          </cell>
          <cell r="E510" t="str">
            <v>cu</v>
          </cell>
          <cell r="F510" t="str">
            <v>M¸y c¾t uèn cèt thÐp</v>
          </cell>
          <cell r="G510" t="str">
            <v>Ca</v>
          </cell>
          <cell r="H510">
            <v>0.32</v>
          </cell>
          <cell r="I510">
            <v>39789</v>
          </cell>
          <cell r="J510">
            <v>12732.48</v>
          </cell>
          <cell r="M510">
            <v>12732.48</v>
          </cell>
        </row>
        <row r="511">
          <cell r="B511">
            <v>70</v>
          </cell>
          <cell r="C511">
            <v>1242</v>
          </cell>
          <cell r="D511" t="str">
            <v>IA3631</v>
          </cell>
          <cell r="F511" t="str">
            <v>Cèt thÐp cèng hép d&gt;20mm</v>
          </cell>
          <cell r="G511" t="str">
            <v>TÊn</v>
          </cell>
          <cell r="I511" t="str">
            <v/>
          </cell>
          <cell r="K511">
            <v>4611869.8971428573</v>
          </cell>
          <cell r="L511">
            <v>222488</v>
          </cell>
          <cell r="M511">
            <v>183470.25999999998</v>
          </cell>
        </row>
        <row r="512">
          <cell r="B512" t="str">
            <v/>
          </cell>
          <cell r="C512" t="str">
            <v/>
          </cell>
          <cell r="F512" t="str">
            <v>a. VËt liÖu</v>
          </cell>
          <cell r="J512">
            <v>4611869.8971428573</v>
          </cell>
        </row>
        <row r="513">
          <cell r="B513" t="str">
            <v/>
          </cell>
          <cell r="C513" t="str">
            <v/>
          </cell>
          <cell r="E513" t="str">
            <v>d20</v>
          </cell>
          <cell r="F513" t="str">
            <v>ThÐp trßn d=20mm</v>
          </cell>
          <cell r="G513" t="str">
            <v>kg</v>
          </cell>
          <cell r="H513">
            <v>1020</v>
          </cell>
          <cell r="I513">
            <v>4326.5900952380953</v>
          </cell>
          <cell r="J513">
            <v>4413121.8971428573</v>
          </cell>
          <cell r="K513">
            <v>4413121.8971428573</v>
          </cell>
        </row>
        <row r="514">
          <cell r="B514" t="str">
            <v/>
          </cell>
          <cell r="C514" t="str">
            <v/>
          </cell>
          <cell r="E514" t="str">
            <v>d</v>
          </cell>
          <cell r="F514" t="str">
            <v xml:space="preserve">D©y thÐp </v>
          </cell>
          <cell r="G514" t="str">
            <v>kg</v>
          </cell>
          <cell r="H514">
            <v>14.28</v>
          </cell>
          <cell r="I514">
            <v>6600</v>
          </cell>
          <cell r="J514">
            <v>94248</v>
          </cell>
          <cell r="K514">
            <v>94248</v>
          </cell>
        </row>
        <row r="515">
          <cell r="B515" t="str">
            <v/>
          </cell>
          <cell r="C515" t="str">
            <v/>
          </cell>
          <cell r="E515" t="str">
            <v>q</v>
          </cell>
          <cell r="F515" t="str">
            <v>Que hµn</v>
          </cell>
          <cell r="G515" t="str">
            <v>kg</v>
          </cell>
          <cell r="H515">
            <v>9.5</v>
          </cell>
          <cell r="I515">
            <v>11000</v>
          </cell>
          <cell r="J515">
            <v>104500</v>
          </cell>
          <cell r="K515">
            <v>104500</v>
          </cell>
        </row>
        <row r="516">
          <cell r="B516" t="str">
            <v/>
          </cell>
          <cell r="C516" t="str">
            <v/>
          </cell>
          <cell r="F516" t="str">
            <v>b. Nh©n c«ng</v>
          </cell>
          <cell r="J516">
            <v>222488</v>
          </cell>
        </row>
        <row r="517">
          <cell r="B517" t="str">
            <v/>
          </cell>
          <cell r="C517" t="str">
            <v/>
          </cell>
          <cell r="E517" t="str">
            <v>4c</v>
          </cell>
          <cell r="F517" t="str">
            <v>Nh©n c«ng bËc 4,0/7</v>
          </cell>
          <cell r="G517" t="str">
            <v xml:space="preserve">C«ng </v>
          </cell>
          <cell r="H517">
            <v>14.5</v>
          </cell>
          <cell r="I517">
            <v>15344</v>
          </cell>
          <cell r="J517">
            <v>222488</v>
          </cell>
          <cell r="L517">
            <v>222488</v>
          </cell>
        </row>
        <row r="518">
          <cell r="B518" t="str">
            <v/>
          </cell>
          <cell r="C518" t="str">
            <v/>
          </cell>
          <cell r="F518" t="str">
            <v>c. M¸y thi c«ng</v>
          </cell>
          <cell r="J518">
            <v>183470.25999999998</v>
          </cell>
        </row>
        <row r="519">
          <cell r="B519" t="str">
            <v/>
          </cell>
          <cell r="C519" t="str">
            <v/>
          </cell>
          <cell r="E519" t="str">
            <v>h23</v>
          </cell>
          <cell r="F519" t="str">
            <v>M¸y hµn 23KW</v>
          </cell>
          <cell r="G519" t="str">
            <v>Ca</v>
          </cell>
          <cell r="H519">
            <v>2.29</v>
          </cell>
          <cell r="I519">
            <v>77338</v>
          </cell>
          <cell r="J519">
            <v>177104.02</v>
          </cell>
          <cell r="M519">
            <v>177104.02</v>
          </cell>
        </row>
        <row r="520">
          <cell r="B520" t="str">
            <v/>
          </cell>
          <cell r="C520" t="str">
            <v/>
          </cell>
          <cell r="E520" t="str">
            <v>cu</v>
          </cell>
          <cell r="F520" t="str">
            <v>M¸y c¾t uèn cèt thÐp</v>
          </cell>
          <cell r="G520" t="str">
            <v>Ca</v>
          </cell>
          <cell r="H520">
            <v>0.16</v>
          </cell>
          <cell r="I520">
            <v>39789</v>
          </cell>
          <cell r="J520">
            <v>6366.24</v>
          </cell>
          <cell r="M520">
            <v>6366.24</v>
          </cell>
        </row>
        <row r="521">
          <cell r="B521">
            <v>71</v>
          </cell>
          <cell r="C521">
            <v>1242</v>
          </cell>
          <cell r="D521" t="str">
            <v>UD3110</v>
          </cell>
          <cell r="F521" t="str">
            <v>QuÐt nhùa bitum ngoµi th©n cèng</v>
          </cell>
          <cell r="G521" t="str">
            <v>m2</v>
          </cell>
          <cell r="I521" t="str">
            <v/>
          </cell>
          <cell r="K521">
            <v>8802.1856000000007</v>
          </cell>
          <cell r="L521">
            <v>1022.7700000000001</v>
          </cell>
          <cell r="M521">
            <v>0</v>
          </cell>
        </row>
        <row r="522">
          <cell r="B522" t="str">
            <v/>
          </cell>
          <cell r="C522" t="str">
            <v/>
          </cell>
          <cell r="F522" t="str">
            <v>a. VËt liÖu</v>
          </cell>
          <cell r="J522">
            <v>8802.1856000000007</v>
          </cell>
        </row>
        <row r="523">
          <cell r="B523" t="str">
            <v/>
          </cell>
          <cell r="C523" t="str">
            <v/>
          </cell>
          <cell r="E523" t="str">
            <v>n</v>
          </cell>
          <cell r="F523" t="str">
            <v>Nhùa ®­êng</v>
          </cell>
          <cell r="G523" t="str">
            <v>kg</v>
          </cell>
          <cell r="H523">
            <v>2.1</v>
          </cell>
          <cell r="I523">
            <v>3428.1836190476188</v>
          </cell>
          <cell r="J523">
            <v>7199.1855999999998</v>
          </cell>
          <cell r="K523">
            <v>7199.1855999999998</v>
          </cell>
        </row>
        <row r="524">
          <cell r="B524" t="str">
            <v/>
          </cell>
          <cell r="C524" t="str">
            <v/>
          </cell>
          <cell r="E524" t="str">
            <v>bd</v>
          </cell>
          <cell r="F524" t="str">
            <v>Bét ®¸</v>
          </cell>
          <cell r="G524" t="str">
            <v>kg</v>
          </cell>
          <cell r="H524">
            <v>1.206</v>
          </cell>
          <cell r="I524">
            <v>500</v>
          </cell>
          <cell r="J524">
            <v>603</v>
          </cell>
          <cell r="K524">
            <v>603</v>
          </cell>
        </row>
        <row r="525">
          <cell r="B525" t="str">
            <v/>
          </cell>
          <cell r="C525" t="str">
            <v/>
          </cell>
          <cell r="E525" t="str">
            <v>cui</v>
          </cell>
          <cell r="F525" t="str">
            <v>Cñi</v>
          </cell>
          <cell r="G525" t="str">
            <v>kg</v>
          </cell>
          <cell r="H525">
            <v>2</v>
          </cell>
          <cell r="I525">
            <v>500</v>
          </cell>
          <cell r="J525">
            <v>1000</v>
          </cell>
          <cell r="K525">
            <v>1000</v>
          </cell>
        </row>
        <row r="526">
          <cell r="B526" t="str">
            <v/>
          </cell>
          <cell r="C526" t="str">
            <v/>
          </cell>
          <cell r="F526" t="str">
            <v>b. Nh©n c«ng</v>
          </cell>
          <cell r="J526">
            <v>1022.7700000000001</v>
          </cell>
        </row>
        <row r="527">
          <cell r="B527" t="str">
            <v/>
          </cell>
          <cell r="C527" t="str">
            <v/>
          </cell>
          <cell r="E527">
            <v>3.5</v>
          </cell>
          <cell r="F527" t="str">
            <v>Nh©n c«ng bËc 3,5/7</v>
          </cell>
          <cell r="G527" t="str">
            <v xml:space="preserve">C«ng </v>
          </cell>
          <cell r="H527">
            <v>7.0000000000000007E-2</v>
          </cell>
          <cell r="I527">
            <v>14611</v>
          </cell>
          <cell r="J527">
            <v>1022.7700000000001</v>
          </cell>
          <cell r="L527">
            <v>1022.7700000000001</v>
          </cell>
        </row>
        <row r="528">
          <cell r="B528">
            <v>72</v>
          </cell>
          <cell r="C528">
            <v>1242</v>
          </cell>
          <cell r="D528" t="str">
            <v>HA1120</v>
          </cell>
          <cell r="F528" t="str">
            <v>BT lãt mãng M100 ®¸ 4x6</v>
          </cell>
          <cell r="G528" t="str">
            <v>m3</v>
          </cell>
          <cell r="I528" t="str">
            <v/>
          </cell>
          <cell r="K528">
            <v>315317.7741028571</v>
          </cell>
          <cell r="L528">
            <v>16376.039999999999</v>
          </cell>
          <cell r="M528">
            <v>12040.565000000001</v>
          </cell>
        </row>
        <row r="529">
          <cell r="B529" t="str">
            <v/>
          </cell>
          <cell r="C529" t="str">
            <v/>
          </cell>
          <cell r="F529" t="str">
            <v>a. VËt liÖu</v>
          </cell>
          <cell r="J529">
            <v>315317.7741028571</v>
          </cell>
        </row>
        <row r="530">
          <cell r="B530" t="str">
            <v/>
          </cell>
          <cell r="C530" t="str">
            <v>m3</v>
          </cell>
          <cell r="E530" t="str">
            <v>n</v>
          </cell>
          <cell r="F530" t="str">
            <v>V÷a BT M100 ®¸ 4x6 ®é sôt 2-4</v>
          </cell>
          <cell r="G530" t="str">
            <v>m3</v>
          </cell>
          <cell r="H530">
            <v>1.0249999999999999</v>
          </cell>
          <cell r="I530">
            <v>307627.09668571426</v>
          </cell>
          <cell r="J530">
            <v>315317.7741028571</v>
          </cell>
          <cell r="K530">
            <v>315317.7741028571</v>
          </cell>
        </row>
        <row r="531">
          <cell r="B531" t="str">
            <v/>
          </cell>
          <cell r="C531" t="str">
            <v/>
          </cell>
          <cell r="F531" t="str">
            <v>b. Nh©n c«ng</v>
          </cell>
          <cell r="J531">
            <v>16376.039999999999</v>
          </cell>
        </row>
        <row r="532">
          <cell r="B532" t="str">
            <v/>
          </cell>
          <cell r="C532" t="str">
            <v/>
          </cell>
          <cell r="E532">
            <v>3</v>
          </cell>
          <cell r="F532" t="str">
            <v>Nh©n c«ng bËc 3,0/7</v>
          </cell>
          <cell r="G532" t="str">
            <v xml:space="preserve">C«ng </v>
          </cell>
          <cell r="H532">
            <v>1.18</v>
          </cell>
          <cell r="I532">
            <v>13878</v>
          </cell>
          <cell r="J532">
            <v>16376.039999999999</v>
          </cell>
          <cell r="L532">
            <v>16376.039999999999</v>
          </cell>
        </row>
        <row r="533">
          <cell r="B533" t="str">
            <v/>
          </cell>
          <cell r="C533" t="str">
            <v/>
          </cell>
          <cell r="F533" t="str">
            <v>c. M¸y thi c«ng</v>
          </cell>
          <cell r="J533">
            <v>12040.565000000001</v>
          </cell>
        </row>
        <row r="534">
          <cell r="B534" t="str">
            <v/>
          </cell>
          <cell r="C534" t="str">
            <v/>
          </cell>
          <cell r="E534" t="str">
            <v>250l</v>
          </cell>
          <cell r="F534" t="str">
            <v>M¸y trén 250l</v>
          </cell>
          <cell r="G534" t="str">
            <v>Ca</v>
          </cell>
          <cell r="H534">
            <v>9.5000000000000001E-2</v>
          </cell>
          <cell r="I534">
            <v>96272</v>
          </cell>
          <cell r="J534">
            <v>9145.84</v>
          </cell>
          <cell r="M534">
            <v>9145.84</v>
          </cell>
        </row>
        <row r="535">
          <cell r="B535" t="str">
            <v/>
          </cell>
          <cell r="C535" t="str">
            <v/>
          </cell>
          <cell r="E535" t="str">
            <v>db1</v>
          </cell>
          <cell r="F535" t="str">
            <v>M¸y ®Çm bµn 1KW</v>
          </cell>
          <cell r="G535" t="str">
            <v>Ca</v>
          </cell>
          <cell r="H535">
            <v>8.8999999999999996E-2</v>
          </cell>
          <cell r="I535">
            <v>32525</v>
          </cell>
          <cell r="J535">
            <v>2894.7249999999999</v>
          </cell>
          <cell r="M535">
            <v>2894.7249999999999</v>
          </cell>
        </row>
        <row r="536">
          <cell r="B536">
            <v>73</v>
          </cell>
          <cell r="D536" t="str">
            <v>TK</v>
          </cell>
          <cell r="F536" t="str">
            <v>Thµnh phÇn BTN trung</v>
          </cell>
          <cell r="G536" t="str">
            <v>TÊn</v>
          </cell>
          <cell r="I536" t="str">
            <v/>
          </cell>
          <cell r="K536">
            <v>300980.95971428568</v>
          </cell>
          <cell r="L536">
            <v>0</v>
          </cell>
          <cell r="M536">
            <v>0</v>
          </cell>
        </row>
        <row r="537">
          <cell r="B537" t="str">
            <v/>
          </cell>
          <cell r="C537" t="str">
            <v/>
          </cell>
          <cell r="F537" t="str">
            <v>a. VËt liÖu</v>
          </cell>
          <cell r="J537">
            <v>300980.95971428568</v>
          </cell>
        </row>
        <row r="538">
          <cell r="B538" t="str">
            <v/>
          </cell>
          <cell r="C538" t="str">
            <v/>
          </cell>
          <cell r="E538" t="str">
            <v>0.5btn</v>
          </cell>
          <cell r="F538" t="str">
            <v>§¸ 0,5x1 (20%)</v>
          </cell>
          <cell r="G538" t="str">
            <v>m3</v>
          </cell>
          <cell r="H538">
            <v>0.11799999999999999</v>
          </cell>
          <cell r="I538">
            <v>143218.71428571429</v>
          </cell>
          <cell r="J538">
            <v>16899.808285714284</v>
          </cell>
          <cell r="K538">
            <v>16899.808285714284</v>
          </cell>
        </row>
        <row r="539">
          <cell r="B539" t="str">
            <v/>
          </cell>
          <cell r="C539" t="str">
            <v/>
          </cell>
          <cell r="E539" t="str">
            <v>1btn</v>
          </cell>
          <cell r="F539" t="str">
            <v>§¸ 1x2 (30%)</v>
          </cell>
          <cell r="G539" t="str">
            <v>m3</v>
          </cell>
          <cell r="H539">
            <v>0.17699999999999999</v>
          </cell>
          <cell r="I539">
            <v>133650.85714285716</v>
          </cell>
          <cell r="J539">
            <v>23656.201714285715</v>
          </cell>
          <cell r="K539">
            <v>23656.201714285715</v>
          </cell>
        </row>
        <row r="540">
          <cell r="B540" t="str">
            <v/>
          </cell>
          <cell r="C540" t="str">
            <v/>
          </cell>
          <cell r="E540" t="str">
            <v>cbtn</v>
          </cell>
          <cell r="F540" t="str">
            <v>C¸t (43%)</v>
          </cell>
          <cell r="G540" t="str">
            <v>m3</v>
          </cell>
          <cell r="H540">
            <v>0.29799999999999999</v>
          </cell>
          <cell r="I540">
            <v>89779.333333333314</v>
          </cell>
          <cell r="J540">
            <v>26754.241333333328</v>
          </cell>
          <cell r="K540">
            <v>26754.241333333328</v>
          </cell>
        </row>
        <row r="541">
          <cell r="B541" t="str">
            <v/>
          </cell>
          <cell r="C541" t="str">
            <v/>
          </cell>
          <cell r="E541" t="str">
            <v>bdbtn</v>
          </cell>
          <cell r="F541" t="str">
            <v>Bét ®¸ (7%)</v>
          </cell>
          <cell r="G541" t="str">
            <v>kg</v>
          </cell>
          <cell r="H541">
            <v>66</v>
          </cell>
          <cell r="I541">
            <v>525</v>
          </cell>
          <cell r="J541">
            <v>34650</v>
          </cell>
          <cell r="K541">
            <v>34650</v>
          </cell>
        </row>
        <row r="542">
          <cell r="B542" t="str">
            <v/>
          </cell>
          <cell r="C542" t="str">
            <v/>
          </cell>
          <cell r="E542" t="str">
            <v>nbtn</v>
          </cell>
          <cell r="F542" t="str">
            <v>Nhùa (5,8%)</v>
          </cell>
          <cell r="G542" t="str">
            <v>kg</v>
          </cell>
          <cell r="H542">
            <v>58</v>
          </cell>
          <cell r="I542">
            <v>3431.3915238095237</v>
          </cell>
          <cell r="J542">
            <v>199020.70838095239</v>
          </cell>
          <cell r="K542">
            <v>199020.70838095239</v>
          </cell>
        </row>
        <row r="543">
          <cell r="B543">
            <v>74</v>
          </cell>
          <cell r="C543">
            <v>1242</v>
          </cell>
          <cell r="D543" t="str">
            <v>ED.2005</v>
          </cell>
          <cell r="F543" t="str">
            <v>BTN h¹t th« dµy 7cm</v>
          </cell>
          <cell r="G543" t="str">
            <v>100m2</v>
          </cell>
          <cell r="I543" t="str">
            <v/>
          </cell>
          <cell r="K543">
            <v>4893950.4049542854</v>
          </cell>
          <cell r="L543">
            <v>28386.400000000005</v>
          </cell>
          <cell r="M543">
            <v>129180.17663999999</v>
          </cell>
        </row>
        <row r="544">
          <cell r="B544" t="str">
            <v/>
          </cell>
          <cell r="C544" t="str">
            <v/>
          </cell>
          <cell r="F544" t="str">
            <v>a. VËt liÖu</v>
          </cell>
          <cell r="J544">
            <v>4893950.4049542854</v>
          </cell>
        </row>
        <row r="545">
          <cell r="B545" t="str">
            <v/>
          </cell>
          <cell r="C545" t="str">
            <v/>
          </cell>
          <cell r="E545" t="str">
            <v>btn</v>
          </cell>
          <cell r="F545" t="str">
            <v>Bªt«ng nhùa</v>
          </cell>
          <cell r="G545" t="str">
            <v>TÊn</v>
          </cell>
          <cell r="H545">
            <v>16.260000000000002</v>
          </cell>
          <cell r="I545">
            <v>300980.95971428568</v>
          </cell>
          <cell r="J545">
            <v>4893950.4049542854</v>
          </cell>
          <cell r="K545">
            <v>4893950.4049542854</v>
          </cell>
        </row>
        <row r="546">
          <cell r="B546" t="str">
            <v/>
          </cell>
          <cell r="C546" t="str">
            <v/>
          </cell>
          <cell r="F546" t="str">
            <v>b. Nh©n c«ng</v>
          </cell>
          <cell r="J546">
            <v>28386.400000000005</v>
          </cell>
        </row>
        <row r="547">
          <cell r="B547" t="str">
            <v/>
          </cell>
          <cell r="C547" t="str">
            <v/>
          </cell>
          <cell r="E547" t="str">
            <v>N4</v>
          </cell>
          <cell r="F547" t="str">
            <v>Nh©n c«ng bËc 4,0/7</v>
          </cell>
          <cell r="G547" t="str">
            <v xml:space="preserve">C«ng </v>
          </cell>
          <cell r="H547">
            <v>1.8500000000000003</v>
          </cell>
          <cell r="I547">
            <v>15344</v>
          </cell>
          <cell r="J547">
            <v>28386.400000000005</v>
          </cell>
          <cell r="L547">
            <v>28386.400000000005</v>
          </cell>
        </row>
        <row r="548">
          <cell r="B548" t="str">
            <v/>
          </cell>
          <cell r="C548" t="str">
            <v/>
          </cell>
          <cell r="F548" t="str">
            <v>c. M¸y thi c«ng</v>
          </cell>
          <cell r="J548">
            <v>129180.17663999999</v>
          </cell>
        </row>
        <row r="549">
          <cell r="B549" t="str">
            <v/>
          </cell>
          <cell r="C549" t="str">
            <v/>
          </cell>
          <cell r="E549" t="str">
            <v>MR</v>
          </cell>
          <cell r="F549" t="str">
            <v>M¸y r¶i 20T/h</v>
          </cell>
          <cell r="G549" t="str">
            <v>Ca</v>
          </cell>
          <cell r="H549">
            <v>0.1</v>
          </cell>
          <cell r="I549">
            <v>643252</v>
          </cell>
          <cell r="J549">
            <v>64325.200000000004</v>
          </cell>
          <cell r="M549">
            <v>64325.200000000004</v>
          </cell>
        </row>
        <row r="550">
          <cell r="B550" t="str">
            <v/>
          </cell>
          <cell r="C550" t="str">
            <v/>
          </cell>
          <cell r="E550" t="str">
            <v>L10</v>
          </cell>
          <cell r="F550" t="str">
            <v>Lu 10T</v>
          </cell>
          <cell r="G550" t="str">
            <v>Ca</v>
          </cell>
          <cell r="H550">
            <v>0.12</v>
          </cell>
          <cell r="I550">
            <v>288922</v>
          </cell>
          <cell r="J550">
            <v>34670.639999999999</v>
          </cell>
          <cell r="M550">
            <v>34670.639999999999</v>
          </cell>
        </row>
        <row r="551">
          <cell r="B551" t="str">
            <v/>
          </cell>
          <cell r="C551" t="str">
            <v/>
          </cell>
          <cell r="E551" t="str">
            <v>LBL16</v>
          </cell>
          <cell r="F551" t="str">
            <v>Lu b¸nh lèp 16T</v>
          </cell>
          <cell r="G551" t="str">
            <v>Ca</v>
          </cell>
          <cell r="H551">
            <v>6.4000000000000001E-2</v>
          </cell>
          <cell r="I551">
            <v>432053</v>
          </cell>
          <cell r="J551">
            <v>27651.392</v>
          </cell>
          <cell r="M551">
            <v>27651.392</v>
          </cell>
        </row>
        <row r="552">
          <cell r="B552" t="str">
            <v/>
          </cell>
          <cell r="C552" t="str">
            <v/>
          </cell>
          <cell r="E552" t="str">
            <v>M#</v>
          </cell>
          <cell r="F552" t="str">
            <v>M¸y kh¸c</v>
          </cell>
          <cell r="G552" t="str">
            <v>%</v>
          </cell>
          <cell r="H552">
            <v>2</v>
          </cell>
          <cell r="I552">
            <v>126647.23199999999</v>
          </cell>
          <cell r="J552">
            <v>2532.9446399999997</v>
          </cell>
          <cell r="M552">
            <v>2532.9446399999997</v>
          </cell>
        </row>
        <row r="553">
          <cell r="B553">
            <v>75</v>
          </cell>
          <cell r="C553">
            <v>1242</v>
          </cell>
          <cell r="D553" t="str">
            <v>EE.1120</v>
          </cell>
          <cell r="F553" t="str">
            <v>S¶n xuÊt  BTN</v>
          </cell>
          <cell r="G553" t="str">
            <v>TÊn</v>
          </cell>
          <cell r="I553" t="str">
            <v/>
          </cell>
          <cell r="K553">
            <v>0</v>
          </cell>
          <cell r="L553">
            <v>0</v>
          </cell>
          <cell r="M553">
            <v>49884.603888000005</v>
          </cell>
        </row>
        <row r="554">
          <cell r="B554" t="str">
            <v/>
          </cell>
          <cell r="C554" t="str">
            <v/>
          </cell>
          <cell r="F554" t="str">
            <v>c. M¸y thi c«ng</v>
          </cell>
          <cell r="J554">
            <v>49884.603888000005</v>
          </cell>
        </row>
        <row r="555">
          <cell r="B555" t="str">
            <v/>
          </cell>
          <cell r="C555" t="str">
            <v/>
          </cell>
          <cell r="E555" t="str">
            <v>tt20-25</v>
          </cell>
          <cell r="F555" t="str">
            <v>Tr¹m trén 20-25T/h</v>
          </cell>
          <cell r="G555" t="str">
            <v>Ca</v>
          </cell>
          <cell r="H555">
            <v>8.3000000000000001E-3</v>
          </cell>
          <cell r="I555">
            <v>5156262</v>
          </cell>
          <cell r="J555">
            <v>42796.974600000001</v>
          </cell>
          <cell r="M555">
            <v>42796.974600000001</v>
          </cell>
        </row>
        <row r="556">
          <cell r="B556" t="str">
            <v/>
          </cell>
          <cell r="C556" t="str">
            <v/>
          </cell>
          <cell r="E556" t="str">
            <v>mx0.6</v>
          </cell>
          <cell r="F556" t="str">
            <v>M¸y xóc 0,6m3</v>
          </cell>
          <cell r="G556" t="str">
            <v>Ca</v>
          </cell>
          <cell r="H556">
            <v>8.3000000000000001E-3</v>
          </cell>
          <cell r="I556">
            <v>469958</v>
          </cell>
          <cell r="J556">
            <v>3900.6514000000002</v>
          </cell>
          <cell r="M556">
            <v>3900.6514000000002</v>
          </cell>
        </row>
        <row r="557">
          <cell r="B557" t="str">
            <v/>
          </cell>
          <cell r="C557" t="str">
            <v/>
          </cell>
          <cell r="E557" t="str">
            <v>mu110</v>
          </cell>
          <cell r="F557" t="str">
            <v>M¸y ñi 110cv</v>
          </cell>
          <cell r="G557" t="str">
            <v>Ca</v>
          </cell>
          <cell r="H557">
            <v>3.3E-3</v>
          </cell>
          <cell r="I557">
            <v>669348</v>
          </cell>
          <cell r="J557">
            <v>2208.8483999999999</v>
          </cell>
          <cell r="M557">
            <v>2208.8483999999999</v>
          </cell>
        </row>
        <row r="558">
          <cell r="B558" t="str">
            <v/>
          </cell>
          <cell r="C558" t="str">
            <v/>
          </cell>
          <cell r="E558" t="str">
            <v>m#</v>
          </cell>
          <cell r="F558" t="str">
            <v>M¸y kh¸c</v>
          </cell>
          <cell r="G558" t="str">
            <v>%</v>
          </cell>
          <cell r="H558">
            <v>2</v>
          </cell>
          <cell r="I558">
            <v>48906.474400000006</v>
          </cell>
          <cell r="J558">
            <v>978.12948800000015</v>
          </cell>
          <cell r="M558">
            <v>978.12948800000015</v>
          </cell>
        </row>
        <row r="559">
          <cell r="B559">
            <v>76</v>
          </cell>
          <cell r="C559">
            <v>1242</v>
          </cell>
          <cell r="D559" t="str">
            <v>EE.3243</v>
          </cell>
          <cell r="F559" t="str">
            <v>VC BTN tõ TT di ®éng KM271
 ®Õn Ctr×nh 10km</v>
          </cell>
          <cell r="G559" t="str">
            <v>TÊn</v>
          </cell>
          <cell r="I559" t="str">
            <v/>
          </cell>
          <cell r="K559">
            <v>0</v>
          </cell>
          <cell r="L559">
            <v>0</v>
          </cell>
          <cell r="M559">
            <v>37853.280000000006</v>
          </cell>
        </row>
        <row r="560">
          <cell r="B560" t="str">
            <v/>
          </cell>
          <cell r="C560" t="str">
            <v/>
          </cell>
          <cell r="F560" t="str">
            <v>c. M¸y thi c«ng</v>
          </cell>
          <cell r="J560">
            <v>37853.280000000006</v>
          </cell>
        </row>
        <row r="561">
          <cell r="B561" t="str">
            <v/>
          </cell>
          <cell r="C561" t="str">
            <v/>
          </cell>
          <cell r="E561" t="str">
            <v>ot10t</v>
          </cell>
          <cell r="F561" t="str">
            <v>¤t« tù ®æ 10T</v>
          </cell>
          <cell r="G561" t="str">
            <v>Ca</v>
          </cell>
          <cell r="H561">
            <v>7.2000000000000008E-2</v>
          </cell>
          <cell r="I561">
            <v>525740</v>
          </cell>
          <cell r="J561">
            <v>37853.280000000006</v>
          </cell>
          <cell r="M561">
            <v>37853.280000000006</v>
          </cell>
        </row>
        <row r="562">
          <cell r="B562">
            <v>77</v>
          </cell>
          <cell r="C562">
            <v>1242</v>
          </cell>
          <cell r="D562" t="str">
            <v>ZF2160</v>
          </cell>
          <cell r="F562" t="str">
            <v>èng dÉn n­íc d=500</v>
          </cell>
          <cell r="G562" t="str">
            <v>m</v>
          </cell>
          <cell r="I562" t="str">
            <v/>
          </cell>
          <cell r="K562">
            <v>84941.010000000009</v>
          </cell>
          <cell r="L562">
            <v>1526.58</v>
          </cell>
          <cell r="M562">
            <v>0</v>
          </cell>
        </row>
        <row r="563">
          <cell r="B563" t="str">
            <v/>
          </cell>
          <cell r="C563" t="str">
            <v/>
          </cell>
          <cell r="F563" t="str">
            <v>a. VËt liÖu</v>
          </cell>
          <cell r="J563">
            <v>84941.010000000009</v>
          </cell>
        </row>
        <row r="564">
          <cell r="B564" t="str">
            <v/>
          </cell>
          <cell r="C564" t="str">
            <v/>
          </cell>
          <cell r="E564" t="str">
            <v>d8</v>
          </cell>
          <cell r="F564" t="str">
            <v>èng nhùa (Thu håi 80%)</v>
          </cell>
          <cell r="G564" t="str">
            <v>m</v>
          </cell>
          <cell r="H564">
            <v>0.20400000000000001</v>
          </cell>
          <cell r="I564">
            <v>396550</v>
          </cell>
          <cell r="J564">
            <v>80896.200000000012</v>
          </cell>
          <cell r="K564">
            <v>80896.200000000012</v>
          </cell>
        </row>
        <row r="565">
          <cell r="B565" t="str">
            <v/>
          </cell>
          <cell r="C565" t="str">
            <v/>
          </cell>
          <cell r="E565" t="str">
            <v>#p</v>
          </cell>
          <cell r="F565" t="str">
            <v>VËt liÖu phô</v>
          </cell>
          <cell r="G565" t="str">
            <v>%</v>
          </cell>
          <cell r="H565">
            <v>5</v>
          </cell>
          <cell r="I565">
            <v>80896.200000000012</v>
          </cell>
          <cell r="J565">
            <v>4044.8100000000004</v>
          </cell>
          <cell r="K565">
            <v>4044.8100000000004</v>
          </cell>
        </row>
        <row r="566">
          <cell r="B566" t="str">
            <v/>
          </cell>
          <cell r="C566" t="str">
            <v/>
          </cell>
          <cell r="F566" t="str">
            <v>b. Nh©n c«ng</v>
          </cell>
          <cell r="J566">
            <v>1526.58</v>
          </cell>
        </row>
        <row r="567">
          <cell r="B567" t="str">
            <v/>
          </cell>
          <cell r="C567" t="str">
            <v/>
          </cell>
          <cell r="E567">
            <v>3</v>
          </cell>
          <cell r="F567" t="str">
            <v>Nh©n c«ng bËc 3,0/7</v>
          </cell>
          <cell r="G567" t="str">
            <v xml:space="preserve">C«ng </v>
          </cell>
          <cell r="H567">
            <v>0.11</v>
          </cell>
          <cell r="I567">
            <v>13878</v>
          </cell>
          <cell r="J567">
            <v>1526.58</v>
          </cell>
          <cell r="L567">
            <v>1526.58</v>
          </cell>
        </row>
        <row r="568">
          <cell r="B568">
            <v>78</v>
          </cell>
          <cell r="C568">
            <v>1242</v>
          </cell>
          <cell r="D568" t="str">
            <v>ZF2110</v>
          </cell>
          <cell r="F568" t="str">
            <v>èng dÉn n­íc d=100</v>
          </cell>
          <cell r="G568" t="str">
            <v>m</v>
          </cell>
          <cell r="I568" t="str">
            <v/>
          </cell>
          <cell r="K568">
            <v>5355</v>
          </cell>
          <cell r="L568">
            <v>693.90000000000009</v>
          </cell>
          <cell r="M568">
            <v>0</v>
          </cell>
        </row>
        <row r="569">
          <cell r="B569" t="str">
            <v/>
          </cell>
          <cell r="C569" t="str">
            <v/>
          </cell>
          <cell r="F569" t="str">
            <v>a. VËt liÖu</v>
          </cell>
          <cell r="J569">
            <v>5355</v>
          </cell>
        </row>
        <row r="570">
          <cell r="B570" t="str">
            <v/>
          </cell>
          <cell r="C570" t="str">
            <v/>
          </cell>
          <cell r="E570" t="str">
            <v>d8</v>
          </cell>
          <cell r="F570" t="str">
            <v>èng nhùa (Thu håi 80%)</v>
          </cell>
          <cell r="G570" t="str">
            <v>m</v>
          </cell>
          <cell r="H570">
            <v>0.20400000000000001</v>
          </cell>
          <cell r="I570">
            <v>25000</v>
          </cell>
          <cell r="J570">
            <v>5100</v>
          </cell>
          <cell r="K570">
            <v>5100</v>
          </cell>
        </row>
        <row r="571">
          <cell r="B571" t="str">
            <v/>
          </cell>
          <cell r="C571" t="str">
            <v/>
          </cell>
          <cell r="E571" t="str">
            <v>#p</v>
          </cell>
          <cell r="F571" t="str">
            <v>VËt liÖu phô</v>
          </cell>
          <cell r="G571" t="str">
            <v>%</v>
          </cell>
          <cell r="H571">
            <v>5</v>
          </cell>
          <cell r="I571">
            <v>5100</v>
          </cell>
          <cell r="J571">
            <v>255</v>
          </cell>
          <cell r="K571">
            <v>255</v>
          </cell>
        </row>
        <row r="572">
          <cell r="B572" t="str">
            <v/>
          </cell>
          <cell r="C572" t="str">
            <v/>
          </cell>
          <cell r="F572" t="str">
            <v>b. Nh©n c«ng</v>
          </cell>
          <cell r="J572">
            <v>693.90000000000009</v>
          </cell>
        </row>
        <row r="573">
          <cell r="B573" t="str">
            <v/>
          </cell>
          <cell r="C573" t="str">
            <v/>
          </cell>
          <cell r="E573">
            <v>3</v>
          </cell>
          <cell r="F573" t="str">
            <v>Nh©n c«ng bËc 3,0/7</v>
          </cell>
          <cell r="G573" t="str">
            <v xml:space="preserve">C«ng </v>
          </cell>
          <cell r="H573">
            <v>0.05</v>
          </cell>
          <cell r="I573">
            <v>13878</v>
          </cell>
          <cell r="J573">
            <v>693.90000000000009</v>
          </cell>
          <cell r="L573">
            <v>693.90000000000009</v>
          </cell>
        </row>
        <row r="574">
          <cell r="B574">
            <v>79</v>
          </cell>
          <cell r="D574" t="str">
            <v>TT</v>
          </cell>
          <cell r="F574" t="str">
            <v>Gèi cao su</v>
          </cell>
          <cell r="G574" t="str">
            <v>Bé</v>
          </cell>
          <cell r="I574" t="str">
            <v/>
          </cell>
          <cell r="K574">
            <v>656700</v>
          </cell>
          <cell r="L574">
            <v>0</v>
          </cell>
          <cell r="M574">
            <v>0</v>
          </cell>
        </row>
        <row r="575">
          <cell r="B575" t="str">
            <v/>
          </cell>
          <cell r="C575" t="str">
            <v/>
          </cell>
          <cell r="F575" t="str">
            <v>a. VËt liÖu</v>
          </cell>
          <cell r="J575">
            <v>656700</v>
          </cell>
        </row>
        <row r="576">
          <cell r="B576" t="str">
            <v/>
          </cell>
          <cell r="C576" t="str">
            <v/>
          </cell>
          <cell r="E576" t="str">
            <v>d8</v>
          </cell>
          <cell r="F576" t="str">
            <v>Gèi cao su</v>
          </cell>
          <cell r="G576" t="str">
            <v>Bé</v>
          </cell>
          <cell r="H576">
            <v>1</v>
          </cell>
          <cell r="I576">
            <v>656700</v>
          </cell>
          <cell r="J576">
            <v>656700</v>
          </cell>
          <cell r="K576">
            <v>656700</v>
          </cell>
        </row>
        <row r="577">
          <cell r="B577">
            <v>80</v>
          </cell>
          <cell r="C577">
            <v>1242</v>
          </cell>
          <cell r="D577" t="str">
            <v>HG.2310</v>
          </cell>
          <cell r="F577" t="str">
            <v>BT trô c¶n M 250</v>
          </cell>
          <cell r="G577" t="str">
            <v>m3</v>
          </cell>
          <cell r="I577" t="str">
            <v/>
          </cell>
          <cell r="K577">
            <v>510960.50586765987</v>
          </cell>
          <cell r="L577">
            <v>25396.74</v>
          </cell>
          <cell r="M577">
            <v>17476.712</v>
          </cell>
        </row>
        <row r="578">
          <cell r="B578" t="str">
            <v/>
          </cell>
          <cell r="C578" t="str">
            <v/>
          </cell>
          <cell r="F578" t="str">
            <v>a. VËt liÖu</v>
          </cell>
          <cell r="J578">
            <v>510960.50586765987</v>
          </cell>
        </row>
        <row r="579">
          <cell r="B579" t="str">
            <v/>
          </cell>
          <cell r="C579" t="str">
            <v>m3</v>
          </cell>
          <cell r="E579" t="str">
            <v>vu</v>
          </cell>
          <cell r="F579" t="str">
            <v>V÷a BT M250 ®¸ 1x2 ®é sôt 2-4</v>
          </cell>
          <cell r="G579" t="str">
            <v>m3</v>
          </cell>
          <cell r="H579">
            <v>1.0149999999999999</v>
          </cell>
          <cell r="I579">
            <v>500904.84118095232</v>
          </cell>
          <cell r="J579">
            <v>508418.41379866656</v>
          </cell>
          <cell r="K579">
            <v>508418.41379866656</v>
          </cell>
        </row>
        <row r="580">
          <cell r="B580" t="str">
            <v/>
          </cell>
          <cell r="C580" t="str">
            <v/>
          </cell>
          <cell r="E580" t="str">
            <v>#</v>
          </cell>
          <cell r="F580" t="str">
            <v>VËt liÖu kh¸c</v>
          </cell>
          <cell r="G580" t="str">
            <v>%</v>
          </cell>
          <cell r="H580">
            <v>0.5</v>
          </cell>
          <cell r="I580">
            <v>508418.41379866656</v>
          </cell>
          <cell r="J580">
            <v>2542.0920689933328</v>
          </cell>
          <cell r="K580">
            <v>2542.0920689933328</v>
          </cell>
        </row>
        <row r="581">
          <cell r="B581" t="str">
            <v/>
          </cell>
          <cell r="C581" t="str">
            <v/>
          </cell>
          <cell r="F581" t="str">
            <v>b. Nh©n c«ng</v>
          </cell>
          <cell r="J581">
            <v>25396.74</v>
          </cell>
        </row>
        <row r="582">
          <cell r="B582" t="str">
            <v/>
          </cell>
          <cell r="C582" t="str">
            <v/>
          </cell>
          <cell r="E582">
            <v>3</v>
          </cell>
          <cell r="F582" t="str">
            <v>Nh©n c«ng bËc 3,0/7</v>
          </cell>
          <cell r="G582" t="str">
            <v xml:space="preserve">C«ng </v>
          </cell>
          <cell r="H582">
            <v>1.83</v>
          </cell>
          <cell r="I582">
            <v>13878</v>
          </cell>
          <cell r="J582">
            <v>25396.74</v>
          </cell>
          <cell r="L582">
            <v>25396.74</v>
          </cell>
        </row>
        <row r="583">
          <cell r="B583" t="str">
            <v/>
          </cell>
          <cell r="C583" t="str">
            <v/>
          </cell>
          <cell r="F583" t="str">
            <v>c. M¸y thi c«ng</v>
          </cell>
          <cell r="J583">
            <v>17476.712</v>
          </cell>
        </row>
        <row r="584">
          <cell r="B584" t="str">
            <v/>
          </cell>
          <cell r="C584" t="str">
            <v/>
          </cell>
          <cell r="E584" t="str">
            <v>250l</v>
          </cell>
          <cell r="F584" t="str">
            <v>M¸y trén 250l</v>
          </cell>
          <cell r="G584" t="str">
            <v>Ca</v>
          </cell>
          <cell r="H584">
            <v>9.5000000000000001E-2</v>
          </cell>
          <cell r="I584">
            <v>96272</v>
          </cell>
          <cell r="J584">
            <v>9145.84</v>
          </cell>
          <cell r="M584">
            <v>9145.84</v>
          </cell>
        </row>
        <row r="585">
          <cell r="B585" t="str">
            <v/>
          </cell>
          <cell r="C585" t="str">
            <v/>
          </cell>
          <cell r="E585" t="str">
            <v>dd</v>
          </cell>
          <cell r="F585" t="str">
            <v>M¸y ®Çm dïi 1,5KW</v>
          </cell>
          <cell r="G585" t="str">
            <v>Ca</v>
          </cell>
          <cell r="H585">
            <v>0.18</v>
          </cell>
          <cell r="I585">
            <v>37456</v>
          </cell>
          <cell r="J585">
            <v>6742.08</v>
          </cell>
          <cell r="M585">
            <v>6742.08</v>
          </cell>
        </row>
        <row r="586">
          <cell r="B586" t="str">
            <v/>
          </cell>
          <cell r="C586" t="str">
            <v/>
          </cell>
          <cell r="E586" t="str">
            <v>m#</v>
          </cell>
          <cell r="F586" t="str">
            <v>M¸y kh¸c</v>
          </cell>
          <cell r="G586" t="str">
            <v>%</v>
          </cell>
          <cell r="H586">
            <v>10</v>
          </cell>
          <cell r="I586">
            <v>15887.92</v>
          </cell>
          <cell r="J586">
            <v>1588.7920000000001</v>
          </cell>
          <cell r="M586">
            <v>1588.7920000000001</v>
          </cell>
        </row>
        <row r="587">
          <cell r="B587">
            <v>81</v>
          </cell>
          <cell r="C587">
            <v>1242</v>
          </cell>
          <cell r="D587" t="str">
            <v>KP.2110</v>
          </cell>
          <cell r="F587" t="str">
            <v>V¸n khu«n trô c¶n</v>
          </cell>
          <cell r="G587" t="str">
            <v>100m2</v>
          </cell>
          <cell r="I587" t="str">
            <v/>
          </cell>
          <cell r="K587">
            <v>179051.41848737144</v>
          </cell>
          <cell r="L587">
            <v>398437.38</v>
          </cell>
          <cell r="M587">
            <v>0</v>
          </cell>
        </row>
        <row r="588">
          <cell r="B588" t="str">
            <v/>
          </cell>
          <cell r="C588" t="str">
            <v/>
          </cell>
          <cell r="F588" t="str">
            <v>a. VËt liÖu</v>
          </cell>
          <cell r="J588">
            <v>179051.41848737144</v>
          </cell>
        </row>
        <row r="589">
          <cell r="B589" t="str">
            <v/>
          </cell>
          <cell r="C589" t="str">
            <v/>
          </cell>
          <cell r="E589" t="str">
            <v>g</v>
          </cell>
          <cell r="F589" t="str">
            <v>Gç v¸n</v>
          </cell>
          <cell r="G589" t="str">
            <v>m3</v>
          </cell>
          <cell r="H589">
            <v>8.3000000000000004E-2</v>
          </cell>
          <cell r="I589">
            <v>1269569.6114285714</v>
          </cell>
          <cell r="J589">
            <v>105374.27774857143</v>
          </cell>
          <cell r="K589">
            <v>105374.27774857143</v>
          </cell>
        </row>
        <row r="590">
          <cell r="B590" t="str">
            <v/>
          </cell>
          <cell r="C590" t="str">
            <v/>
          </cell>
          <cell r="E590" t="str">
            <v>dn</v>
          </cell>
          <cell r="F590" t="str">
            <v xml:space="preserve">Gç ®µ nÑp </v>
          </cell>
          <cell r="G590" t="str">
            <v>m3</v>
          </cell>
          <cell r="H590">
            <v>1.5E-3</v>
          </cell>
          <cell r="I590">
            <v>1269569.6114285714</v>
          </cell>
          <cell r="J590">
            <v>1904.3544171428571</v>
          </cell>
          <cell r="K590">
            <v>1904.3544171428571</v>
          </cell>
        </row>
        <row r="591">
          <cell r="B591" t="str">
            <v/>
          </cell>
          <cell r="C591" t="str">
            <v/>
          </cell>
          <cell r="E591" t="str">
            <v>di</v>
          </cell>
          <cell r="F591" t="str">
            <v>§inh</v>
          </cell>
          <cell r="G591" t="str">
            <v>kg</v>
          </cell>
          <cell r="H591">
            <v>10</v>
          </cell>
          <cell r="I591">
            <v>7000</v>
          </cell>
          <cell r="J591">
            <v>70000</v>
          </cell>
          <cell r="K591">
            <v>70000</v>
          </cell>
        </row>
        <row r="592">
          <cell r="B592" t="str">
            <v/>
          </cell>
          <cell r="C592" t="str">
            <v/>
          </cell>
          <cell r="E592" t="str">
            <v>#</v>
          </cell>
          <cell r="F592" t="str">
            <v>VËt liÖu kh¸c</v>
          </cell>
          <cell r="G592" t="str">
            <v>%</v>
          </cell>
          <cell r="H592">
            <v>1</v>
          </cell>
          <cell r="I592">
            <v>177278.63216571428</v>
          </cell>
          <cell r="J592">
            <v>1772.7863216571429</v>
          </cell>
          <cell r="K592">
            <v>1772.7863216571429</v>
          </cell>
        </row>
        <row r="593">
          <cell r="B593" t="str">
            <v/>
          </cell>
          <cell r="C593" t="str">
            <v/>
          </cell>
          <cell r="F593" t="str">
            <v>b. Nh©n c«ng</v>
          </cell>
          <cell r="J593">
            <v>398437.38</v>
          </cell>
        </row>
        <row r="594">
          <cell r="B594" t="str">
            <v/>
          </cell>
          <cell r="C594" t="str">
            <v/>
          </cell>
          <cell r="E594">
            <v>3</v>
          </cell>
          <cell r="F594" t="str">
            <v>Nh©n c«ng bËc 3,0/7</v>
          </cell>
          <cell r="G594" t="str">
            <v xml:space="preserve">C«ng </v>
          </cell>
          <cell r="H594">
            <v>28.71</v>
          </cell>
          <cell r="I594">
            <v>13878</v>
          </cell>
          <cell r="J594">
            <v>398437.38</v>
          </cell>
          <cell r="L594">
            <v>398437.38</v>
          </cell>
        </row>
        <row r="595">
          <cell r="B595">
            <v>82</v>
          </cell>
          <cell r="C595">
            <v>1242</v>
          </cell>
          <cell r="D595" t="str">
            <v>IB.2211</v>
          </cell>
          <cell r="F595" t="str">
            <v>Cèt thÐp trô c¶n  d=6mm</v>
          </cell>
          <cell r="G595" t="str">
            <v>TÊn</v>
          </cell>
          <cell r="I595" t="str">
            <v/>
          </cell>
          <cell r="K595">
            <v>4872452.1885714279</v>
          </cell>
          <cell r="L595">
            <v>208206.75</v>
          </cell>
          <cell r="M595">
            <v>15915.6</v>
          </cell>
        </row>
        <row r="596">
          <cell r="B596" t="str">
            <v/>
          </cell>
          <cell r="C596" t="str">
            <v/>
          </cell>
          <cell r="F596" t="str">
            <v>a. VËt liÖu</v>
          </cell>
          <cell r="J596">
            <v>4872452.1885714279</v>
          </cell>
        </row>
        <row r="597">
          <cell r="B597" t="str">
            <v/>
          </cell>
          <cell r="C597" t="str">
            <v/>
          </cell>
          <cell r="E597" t="str">
            <v>d6</v>
          </cell>
          <cell r="F597" t="str">
            <v>ThÐp trßn d=6mm</v>
          </cell>
          <cell r="G597" t="str">
            <v>kg</v>
          </cell>
          <cell r="H597">
            <v>1005</v>
          </cell>
          <cell r="I597">
            <v>4707.542476190476</v>
          </cell>
          <cell r="J597">
            <v>4731080.1885714279</v>
          </cell>
          <cell r="K597">
            <v>4731080.1885714279</v>
          </cell>
        </row>
        <row r="598">
          <cell r="B598" t="str">
            <v/>
          </cell>
          <cell r="C598" t="str">
            <v/>
          </cell>
          <cell r="E598" t="str">
            <v>d</v>
          </cell>
          <cell r="F598" t="str">
            <v xml:space="preserve">D©y thÐp </v>
          </cell>
          <cell r="G598" t="str">
            <v>kg</v>
          </cell>
          <cell r="H598">
            <v>21.42</v>
          </cell>
          <cell r="I598">
            <v>6600</v>
          </cell>
          <cell r="J598">
            <v>141372</v>
          </cell>
          <cell r="K598">
            <v>141372</v>
          </cell>
        </row>
        <row r="599">
          <cell r="B599" t="str">
            <v/>
          </cell>
          <cell r="C599" t="str">
            <v/>
          </cell>
          <cell r="F599" t="str">
            <v>b. Nh©n c«ng</v>
          </cell>
          <cell r="J599">
            <v>208206.75</v>
          </cell>
        </row>
        <row r="600">
          <cell r="B600" t="str">
            <v/>
          </cell>
          <cell r="C600" t="str">
            <v/>
          </cell>
          <cell r="E600">
            <v>3.5</v>
          </cell>
          <cell r="F600" t="str">
            <v>Nh©n c«ng bËc 3,5/7</v>
          </cell>
          <cell r="G600" t="str">
            <v xml:space="preserve">C«ng </v>
          </cell>
          <cell r="H600">
            <v>14.25</v>
          </cell>
          <cell r="I600">
            <v>14611</v>
          </cell>
          <cell r="J600">
            <v>208206.75</v>
          </cell>
          <cell r="L600">
            <v>208206.75</v>
          </cell>
        </row>
        <row r="601">
          <cell r="B601" t="str">
            <v/>
          </cell>
          <cell r="C601" t="str">
            <v/>
          </cell>
          <cell r="F601" t="str">
            <v>c. M¸y thi c«ng</v>
          </cell>
          <cell r="J601">
            <v>15915.6</v>
          </cell>
        </row>
        <row r="602">
          <cell r="B602" t="str">
            <v/>
          </cell>
          <cell r="C602" t="str">
            <v/>
          </cell>
          <cell r="E602" t="str">
            <v>cu</v>
          </cell>
          <cell r="F602" t="str">
            <v>M¸y c¾t uèn cèt thÐp</v>
          </cell>
          <cell r="G602" t="str">
            <v>Ca</v>
          </cell>
          <cell r="H602">
            <v>0.4</v>
          </cell>
          <cell r="I602">
            <v>39789</v>
          </cell>
          <cell r="J602">
            <v>15915.6</v>
          </cell>
          <cell r="M602">
            <v>15915.6</v>
          </cell>
        </row>
        <row r="603">
          <cell r="B603">
            <v>83</v>
          </cell>
          <cell r="C603">
            <v>1242</v>
          </cell>
          <cell r="D603" t="str">
            <v>IB.2221</v>
          </cell>
          <cell r="F603" t="str">
            <v>Cèt thÐp trô c¶n  d=16mm</v>
          </cell>
          <cell r="G603" t="str">
            <v>TÊn</v>
          </cell>
          <cell r="I603" t="str">
            <v/>
          </cell>
          <cell r="K603">
            <v>4559069.8971428573</v>
          </cell>
          <cell r="L603">
            <v>114258.02</v>
          </cell>
          <cell r="M603">
            <v>100356.43399999999</v>
          </cell>
        </row>
        <row r="604">
          <cell r="B604" t="str">
            <v/>
          </cell>
          <cell r="C604" t="str">
            <v/>
          </cell>
          <cell r="F604" t="str">
            <v>a. VËt liÖu</v>
          </cell>
          <cell r="J604">
            <v>4559069.8971428573</v>
          </cell>
        </row>
        <row r="605">
          <cell r="B605" t="str">
            <v/>
          </cell>
          <cell r="C605" t="str">
            <v/>
          </cell>
          <cell r="E605" t="str">
            <v>d16</v>
          </cell>
          <cell r="F605" t="str">
            <v>ThÐp trßn d=16mm</v>
          </cell>
          <cell r="G605" t="str">
            <v>kg</v>
          </cell>
          <cell r="H605">
            <v>1020</v>
          </cell>
          <cell r="I605">
            <v>4326.5900952380953</v>
          </cell>
          <cell r="J605">
            <v>4413121.8971428573</v>
          </cell>
          <cell r="K605">
            <v>4413121.8971428573</v>
          </cell>
        </row>
        <row r="606">
          <cell r="B606" t="str">
            <v/>
          </cell>
          <cell r="C606" t="str">
            <v/>
          </cell>
          <cell r="E606" t="str">
            <v>d</v>
          </cell>
          <cell r="F606" t="str">
            <v xml:space="preserve">D©y thÐp </v>
          </cell>
          <cell r="G606" t="str">
            <v>kg</v>
          </cell>
          <cell r="H606">
            <v>14.28</v>
          </cell>
          <cell r="I606">
            <v>6600</v>
          </cell>
          <cell r="J606">
            <v>94248</v>
          </cell>
          <cell r="K606">
            <v>94248</v>
          </cell>
        </row>
        <row r="607">
          <cell r="B607" t="str">
            <v/>
          </cell>
          <cell r="C607" t="str">
            <v/>
          </cell>
          <cell r="E607" t="str">
            <v>q</v>
          </cell>
          <cell r="F607" t="str">
            <v>Que hµn</v>
          </cell>
          <cell r="G607" t="str">
            <v>kg</v>
          </cell>
          <cell r="H607">
            <v>4.7</v>
          </cell>
          <cell r="I607">
            <v>11000</v>
          </cell>
          <cell r="J607">
            <v>51700</v>
          </cell>
          <cell r="K607">
            <v>51700</v>
          </cell>
        </row>
        <row r="608">
          <cell r="B608" t="str">
            <v/>
          </cell>
          <cell r="C608" t="str">
            <v/>
          </cell>
          <cell r="F608" t="str">
            <v>b. Nh©n c«ng</v>
          </cell>
          <cell r="J608">
            <v>114258.02</v>
          </cell>
        </row>
        <row r="609">
          <cell r="B609" t="str">
            <v/>
          </cell>
          <cell r="C609" t="str">
            <v/>
          </cell>
          <cell r="E609">
            <v>3.5</v>
          </cell>
          <cell r="F609" t="str">
            <v>Nh©n c«ng bËc 3,5/7</v>
          </cell>
          <cell r="G609" t="str">
            <v xml:space="preserve">C«ng </v>
          </cell>
          <cell r="H609">
            <v>7.82</v>
          </cell>
          <cell r="I609">
            <v>14611</v>
          </cell>
          <cell r="J609">
            <v>114258.02</v>
          </cell>
          <cell r="L609">
            <v>114258.02</v>
          </cell>
        </row>
        <row r="610">
          <cell r="B610" t="str">
            <v/>
          </cell>
          <cell r="C610" t="str">
            <v/>
          </cell>
          <cell r="F610" t="str">
            <v>c. M¸y thi c«ng</v>
          </cell>
          <cell r="J610">
            <v>100356.43399999999</v>
          </cell>
        </row>
        <row r="611">
          <cell r="B611" t="str">
            <v/>
          </cell>
          <cell r="C611" t="str">
            <v/>
          </cell>
          <cell r="E611" t="str">
            <v>h23</v>
          </cell>
          <cell r="F611" t="str">
            <v>M¸y hµn 23KW</v>
          </cell>
          <cell r="G611" t="str">
            <v>Ca</v>
          </cell>
          <cell r="H611">
            <v>1.133</v>
          </cell>
          <cell r="I611">
            <v>77338</v>
          </cell>
          <cell r="J611">
            <v>87623.953999999998</v>
          </cell>
          <cell r="M611">
            <v>87623.953999999998</v>
          </cell>
        </row>
        <row r="612">
          <cell r="B612" t="str">
            <v/>
          </cell>
          <cell r="C612" t="str">
            <v/>
          </cell>
          <cell r="E612" t="str">
            <v>cu</v>
          </cell>
          <cell r="F612" t="str">
            <v>M¸y c¾t uèn cèt thÐp</v>
          </cell>
          <cell r="G612" t="str">
            <v>Ca</v>
          </cell>
          <cell r="H612">
            <v>0.32</v>
          </cell>
          <cell r="I612">
            <v>39789</v>
          </cell>
          <cell r="J612">
            <v>12732.48</v>
          </cell>
          <cell r="M612">
            <v>12732.48</v>
          </cell>
        </row>
        <row r="613">
          <cell r="B613">
            <v>84</v>
          </cell>
          <cell r="C613">
            <v>1242</v>
          </cell>
          <cell r="D613" t="str">
            <v>UC.2120</v>
          </cell>
          <cell r="F613" t="str">
            <v>S¬n trô c¶n</v>
          </cell>
          <cell r="G613" t="str">
            <v>m2</v>
          </cell>
          <cell r="I613" t="str">
            <v/>
          </cell>
          <cell r="K613">
            <v>13160</v>
          </cell>
          <cell r="L613">
            <v>1329.6009999999999</v>
          </cell>
          <cell r="M613">
            <v>0</v>
          </cell>
        </row>
        <row r="614">
          <cell r="B614" t="str">
            <v/>
          </cell>
          <cell r="C614" t="str">
            <v/>
          </cell>
          <cell r="F614" t="str">
            <v>a. VËt liÖu</v>
          </cell>
          <cell r="J614">
            <v>13160</v>
          </cell>
        </row>
        <row r="615">
          <cell r="B615" t="str">
            <v/>
          </cell>
          <cell r="C615" t="str">
            <v/>
          </cell>
          <cell r="E615" t="str">
            <v>s</v>
          </cell>
          <cell r="F615" t="str">
            <v>S¬n</v>
          </cell>
          <cell r="G615" t="str">
            <v>kg</v>
          </cell>
          <cell r="H615">
            <v>0.47</v>
          </cell>
          <cell r="I615">
            <v>28000</v>
          </cell>
          <cell r="J615">
            <v>13160</v>
          </cell>
          <cell r="K615">
            <v>13160</v>
          </cell>
        </row>
        <row r="616">
          <cell r="B616" t="str">
            <v/>
          </cell>
          <cell r="C616" t="str">
            <v/>
          </cell>
          <cell r="F616" t="str">
            <v>b. Nh©n c«ng</v>
          </cell>
          <cell r="J616">
            <v>1329.6009999999999</v>
          </cell>
        </row>
        <row r="617">
          <cell r="B617" t="str">
            <v/>
          </cell>
          <cell r="C617" t="str">
            <v/>
          </cell>
          <cell r="E617">
            <v>3.5</v>
          </cell>
          <cell r="F617" t="str">
            <v>Nh©n c«ng bËc 3,5/7</v>
          </cell>
          <cell r="G617" t="str">
            <v xml:space="preserve">C«ng </v>
          </cell>
          <cell r="H617">
            <v>9.0999999999999998E-2</v>
          </cell>
          <cell r="I617">
            <v>14611</v>
          </cell>
          <cell r="J617">
            <v>1329.6009999999999</v>
          </cell>
          <cell r="L617">
            <v>1329.6009999999999</v>
          </cell>
        </row>
        <row r="618">
          <cell r="B618">
            <v>85</v>
          </cell>
          <cell r="C618">
            <v>1242</v>
          </cell>
          <cell r="D618" t="str">
            <v>vdEK.1110</v>
          </cell>
          <cell r="F618" t="str">
            <v>Trång trô c¶n</v>
          </cell>
          <cell r="G618" t="str">
            <v>Trô</v>
          </cell>
          <cell r="I618" t="str">
            <v/>
          </cell>
          <cell r="K618">
            <v>0</v>
          </cell>
          <cell r="L618">
            <v>5074.2</v>
          </cell>
          <cell r="M618">
            <v>0</v>
          </cell>
        </row>
        <row r="619">
          <cell r="B619" t="str">
            <v/>
          </cell>
          <cell r="C619" t="str">
            <v/>
          </cell>
          <cell r="F619" t="str">
            <v>b. Nh©n c«ng</v>
          </cell>
          <cell r="J619">
            <v>5074.2</v>
          </cell>
        </row>
        <row r="620">
          <cell r="B620" t="str">
            <v/>
          </cell>
          <cell r="C620" t="str">
            <v/>
          </cell>
          <cell r="E620">
            <v>4.5</v>
          </cell>
          <cell r="F620" t="str">
            <v>Nh©n c«ng bËc 4,5/7</v>
          </cell>
          <cell r="G620" t="str">
            <v xml:space="preserve">C«ng </v>
          </cell>
          <cell r="H620">
            <v>0.3</v>
          </cell>
          <cell r="I620">
            <v>16914</v>
          </cell>
          <cell r="J620">
            <v>5074.2</v>
          </cell>
          <cell r="L620">
            <v>5074.2</v>
          </cell>
        </row>
        <row r="621">
          <cell r="B621">
            <v>86</v>
          </cell>
          <cell r="C621">
            <v>1242</v>
          </cell>
          <cell r="D621" t="str">
            <v>UD5122vd</v>
          </cell>
          <cell r="F621" t="str">
            <v>§¸ x« bå</v>
          </cell>
          <cell r="G621" t="str">
            <v>m3</v>
          </cell>
          <cell r="I621" t="str">
            <v/>
          </cell>
          <cell r="K621">
            <v>40666.666666666657</v>
          </cell>
          <cell r="L621">
            <v>30115.26</v>
          </cell>
          <cell r="M621">
            <v>0</v>
          </cell>
        </row>
        <row r="622">
          <cell r="B622" t="str">
            <v/>
          </cell>
          <cell r="C622" t="str">
            <v/>
          </cell>
          <cell r="F622" t="str">
            <v>a. VËt liÖu</v>
          </cell>
          <cell r="J622">
            <v>40666.666666666657</v>
          </cell>
        </row>
        <row r="623">
          <cell r="B623" t="str">
            <v/>
          </cell>
          <cell r="C623" t="str">
            <v/>
          </cell>
          <cell r="E623" t="str">
            <v>xb</v>
          </cell>
          <cell r="F623" t="str">
            <v>§¸ x« bå</v>
          </cell>
          <cell r="G623" t="str">
            <v>m3</v>
          </cell>
          <cell r="H623">
            <v>1.22</v>
          </cell>
          <cell r="I623">
            <v>33333.333333333328</v>
          </cell>
          <cell r="J623">
            <v>40666.666666666657</v>
          </cell>
          <cell r="K623">
            <v>40666.666666666657</v>
          </cell>
        </row>
        <row r="624">
          <cell r="B624" t="str">
            <v/>
          </cell>
          <cell r="C624" t="str">
            <v/>
          </cell>
          <cell r="F624" t="str">
            <v>b. Nh©n c«ng</v>
          </cell>
          <cell r="J624">
            <v>30115.26</v>
          </cell>
        </row>
        <row r="625">
          <cell r="B625" t="str">
            <v/>
          </cell>
          <cell r="C625" t="str">
            <v/>
          </cell>
          <cell r="E625" t="str">
            <v>3c</v>
          </cell>
          <cell r="F625" t="str">
            <v>Nh©n c«ng bËc 3,0/7</v>
          </cell>
          <cell r="G625" t="str">
            <v xml:space="preserve">C«ng </v>
          </cell>
          <cell r="H625">
            <v>2.17</v>
          </cell>
          <cell r="I625">
            <v>13878</v>
          </cell>
          <cell r="J625">
            <v>30115.26</v>
          </cell>
          <cell r="L625">
            <v>30115.26</v>
          </cell>
        </row>
        <row r="626">
          <cell r="B626">
            <v>87</v>
          </cell>
          <cell r="C626">
            <v>1242</v>
          </cell>
          <cell r="D626" t="str">
            <v>BA.1413</v>
          </cell>
          <cell r="F626" t="str">
            <v>§µo ®Êt  mãng trô c¶n</v>
          </cell>
          <cell r="G626" t="str">
            <v>m3</v>
          </cell>
          <cell r="I626" t="str">
            <v/>
          </cell>
          <cell r="K626">
            <v>0</v>
          </cell>
          <cell r="L626">
            <v>25613.899999999998</v>
          </cell>
          <cell r="M626">
            <v>0</v>
          </cell>
        </row>
        <row r="627">
          <cell r="B627" t="str">
            <v/>
          </cell>
          <cell r="C627" t="str">
            <v/>
          </cell>
          <cell r="F627" t="str">
            <v>b. Nh©n c«ng</v>
          </cell>
          <cell r="J627">
            <v>25613.899999999998</v>
          </cell>
        </row>
        <row r="628">
          <cell r="B628" t="str">
            <v/>
          </cell>
          <cell r="C628" t="str">
            <v/>
          </cell>
          <cell r="E628">
            <v>2.7</v>
          </cell>
          <cell r="F628" t="str">
            <v>Nh©n c«ng bËc 2,7/7</v>
          </cell>
          <cell r="G628" t="str">
            <v xml:space="preserve">C«ng </v>
          </cell>
          <cell r="H628">
            <v>1.9</v>
          </cell>
          <cell r="I628">
            <v>13481</v>
          </cell>
          <cell r="J628">
            <v>25613.899999999998</v>
          </cell>
          <cell r="L628">
            <v>25613.899999999998</v>
          </cell>
        </row>
        <row r="629">
          <cell r="B629">
            <v>88</v>
          </cell>
          <cell r="C629">
            <v>1242</v>
          </cell>
          <cell r="D629" t="str">
            <v>ZF1160</v>
          </cell>
          <cell r="F629" t="str">
            <v>èng tho¸t n­íc d=150; L=1,5m</v>
          </cell>
          <cell r="G629" t="str">
            <v>m</v>
          </cell>
          <cell r="I629" t="str">
            <v/>
          </cell>
          <cell r="K629">
            <v>15527.249999999998</v>
          </cell>
          <cell r="L629">
            <v>2220.48</v>
          </cell>
          <cell r="M629">
            <v>0</v>
          </cell>
        </row>
        <row r="630">
          <cell r="B630" t="str">
            <v/>
          </cell>
          <cell r="C630" t="str">
            <v/>
          </cell>
          <cell r="F630" t="str">
            <v>a. VËt liÖu</v>
          </cell>
          <cell r="J630">
            <v>15527.249999999998</v>
          </cell>
        </row>
        <row r="631">
          <cell r="B631" t="str">
            <v/>
          </cell>
          <cell r="C631" t="str">
            <v/>
          </cell>
          <cell r="E631" t="str">
            <v>d8</v>
          </cell>
          <cell r="F631" t="str">
            <v>èng t«n</v>
          </cell>
          <cell r="G631" t="str">
            <v>m</v>
          </cell>
          <cell r="H631">
            <v>1.0049999999999999</v>
          </cell>
          <cell r="I631">
            <v>15000</v>
          </cell>
          <cell r="J631">
            <v>15074.999999999998</v>
          </cell>
          <cell r="K631">
            <v>15074.999999999998</v>
          </cell>
        </row>
        <row r="632">
          <cell r="B632" t="str">
            <v/>
          </cell>
          <cell r="C632" t="str">
            <v/>
          </cell>
          <cell r="E632" t="str">
            <v>#p</v>
          </cell>
          <cell r="F632" t="str">
            <v>VËt liÖu phô</v>
          </cell>
          <cell r="G632" t="str">
            <v>%</v>
          </cell>
          <cell r="H632">
            <v>3</v>
          </cell>
          <cell r="I632">
            <v>15074.999999999998</v>
          </cell>
          <cell r="J632">
            <v>452.24999999999994</v>
          </cell>
          <cell r="K632">
            <v>452.24999999999994</v>
          </cell>
        </row>
        <row r="633">
          <cell r="B633" t="str">
            <v/>
          </cell>
          <cell r="C633" t="str">
            <v/>
          </cell>
          <cell r="F633" t="str">
            <v>b. Nh©n c«ng</v>
          </cell>
          <cell r="J633">
            <v>2220.48</v>
          </cell>
        </row>
        <row r="634">
          <cell r="B634" t="str">
            <v/>
          </cell>
          <cell r="C634" t="str">
            <v/>
          </cell>
          <cell r="E634">
            <v>3</v>
          </cell>
          <cell r="F634" t="str">
            <v>Nh©n c«ng bËc 3,0/7</v>
          </cell>
          <cell r="G634" t="str">
            <v xml:space="preserve">C«ng </v>
          </cell>
          <cell r="H634">
            <v>0.16</v>
          </cell>
          <cell r="I634">
            <v>13878</v>
          </cell>
          <cell r="J634">
            <v>2220.48</v>
          </cell>
          <cell r="L634">
            <v>2220.48</v>
          </cell>
        </row>
        <row r="635">
          <cell r="B635">
            <v>89</v>
          </cell>
          <cell r="C635">
            <v>1242</v>
          </cell>
          <cell r="D635" t="str">
            <v>HG.4110</v>
          </cell>
          <cell r="F635" t="str">
            <v>Bªt«ng b¶n dÉn M250</v>
          </cell>
          <cell r="G635" t="str">
            <v>m3</v>
          </cell>
          <cell r="I635" t="str">
            <v/>
          </cell>
          <cell r="K635">
            <v>510960.50586765987</v>
          </cell>
          <cell r="L635">
            <v>35666.46</v>
          </cell>
          <cell r="M635">
            <v>9145.84</v>
          </cell>
        </row>
        <row r="636">
          <cell r="B636" t="str">
            <v/>
          </cell>
          <cell r="C636" t="str">
            <v/>
          </cell>
          <cell r="F636" t="str">
            <v>a. VËt liÖu</v>
          </cell>
          <cell r="J636">
            <v>510960.50586765987</v>
          </cell>
        </row>
        <row r="637">
          <cell r="B637" t="str">
            <v/>
          </cell>
          <cell r="C637" t="str">
            <v>m3</v>
          </cell>
          <cell r="E637" t="str">
            <v>vu</v>
          </cell>
          <cell r="F637" t="str">
            <v>V÷a BT M250 ®¸ 1x2 ®é sôt 2-4</v>
          </cell>
          <cell r="G637" t="str">
            <v>m3</v>
          </cell>
          <cell r="H637">
            <v>1.0149999999999999</v>
          </cell>
          <cell r="I637">
            <v>500904.84118095232</v>
          </cell>
          <cell r="J637">
            <v>508418.41379866656</v>
          </cell>
          <cell r="K637">
            <v>508418.41379866656</v>
          </cell>
        </row>
        <row r="638">
          <cell r="B638" t="str">
            <v/>
          </cell>
          <cell r="C638" t="str">
            <v/>
          </cell>
          <cell r="E638" t="str">
            <v>#</v>
          </cell>
          <cell r="F638" t="str">
            <v>VËt liÖu kh¸c</v>
          </cell>
          <cell r="G638" t="str">
            <v>%</v>
          </cell>
          <cell r="H638">
            <v>0.5</v>
          </cell>
          <cell r="I638">
            <v>508418.41379866656</v>
          </cell>
          <cell r="J638">
            <v>2542.0920689933328</v>
          </cell>
          <cell r="K638">
            <v>2542.0920689933328</v>
          </cell>
        </row>
        <row r="639">
          <cell r="B639" t="str">
            <v/>
          </cell>
          <cell r="C639" t="str">
            <v/>
          </cell>
          <cell r="F639" t="str">
            <v>b. Nh©n c«ng</v>
          </cell>
          <cell r="J639">
            <v>35666.46</v>
          </cell>
        </row>
        <row r="640">
          <cell r="B640" t="str">
            <v/>
          </cell>
          <cell r="C640" t="str">
            <v/>
          </cell>
          <cell r="E640">
            <v>3</v>
          </cell>
          <cell r="F640" t="str">
            <v>Nh©n c«ng bËc 3,0/7</v>
          </cell>
          <cell r="G640" t="str">
            <v xml:space="preserve">C«ng </v>
          </cell>
          <cell r="H640">
            <v>2.57</v>
          </cell>
          <cell r="I640">
            <v>13878</v>
          </cell>
          <cell r="J640">
            <v>35666.46</v>
          </cell>
          <cell r="L640">
            <v>35666.46</v>
          </cell>
        </row>
        <row r="641">
          <cell r="B641" t="str">
            <v/>
          </cell>
          <cell r="C641" t="str">
            <v/>
          </cell>
          <cell r="F641" t="str">
            <v>c. M¸y thi c«ng</v>
          </cell>
          <cell r="J641">
            <v>9145.84</v>
          </cell>
        </row>
        <row r="642">
          <cell r="B642" t="str">
            <v/>
          </cell>
          <cell r="C642" t="str">
            <v/>
          </cell>
          <cell r="E642" t="str">
            <v>250l</v>
          </cell>
          <cell r="F642" t="str">
            <v>M¸y trén 250l</v>
          </cell>
          <cell r="G642" t="str">
            <v>Ca</v>
          </cell>
          <cell r="H642">
            <v>9.5000000000000001E-2</v>
          </cell>
          <cell r="I642">
            <v>96272</v>
          </cell>
          <cell r="J642">
            <v>9145.84</v>
          </cell>
          <cell r="M642">
            <v>9145.84</v>
          </cell>
        </row>
        <row r="643">
          <cell r="B643">
            <v>90</v>
          </cell>
          <cell r="C643">
            <v>1242</v>
          </cell>
          <cell r="D643" t="str">
            <v>KP.2310</v>
          </cell>
          <cell r="F643" t="str">
            <v>V¸n khu«n ®æ BT b¶n dÉn</v>
          </cell>
          <cell r="G643" t="str">
            <v>100m2</v>
          </cell>
          <cell r="I643" t="str">
            <v/>
          </cell>
          <cell r="K643">
            <v>158849.83282777143</v>
          </cell>
          <cell r="L643">
            <v>355554.36</v>
          </cell>
          <cell r="M643">
            <v>0</v>
          </cell>
        </row>
        <row r="644">
          <cell r="B644" t="str">
            <v/>
          </cell>
          <cell r="C644" t="str">
            <v/>
          </cell>
          <cell r="F644" t="str">
            <v>a. VËt liÖu</v>
          </cell>
          <cell r="J644">
            <v>158849.83282777143</v>
          </cell>
        </row>
        <row r="645">
          <cell r="B645" t="str">
            <v/>
          </cell>
          <cell r="C645" t="str">
            <v/>
          </cell>
          <cell r="E645" t="str">
            <v>g</v>
          </cell>
          <cell r="F645" t="str">
            <v>Gç v¸n</v>
          </cell>
          <cell r="G645" t="str">
            <v>m3</v>
          </cell>
          <cell r="H645">
            <v>0.123</v>
          </cell>
          <cell r="I645">
            <v>1269569.6114285714</v>
          </cell>
          <cell r="J645">
            <v>156157.06220571429</v>
          </cell>
          <cell r="K645">
            <v>156157.06220571429</v>
          </cell>
        </row>
        <row r="646">
          <cell r="B646" t="str">
            <v/>
          </cell>
          <cell r="C646" t="str">
            <v/>
          </cell>
          <cell r="E646" t="str">
            <v>di</v>
          </cell>
          <cell r="F646" t="str">
            <v>§inh</v>
          </cell>
          <cell r="G646" t="str">
            <v>kg</v>
          </cell>
          <cell r="H646">
            <v>0.16</v>
          </cell>
          <cell r="I646">
            <v>7000</v>
          </cell>
          <cell r="J646">
            <v>1120</v>
          </cell>
          <cell r="K646">
            <v>1120</v>
          </cell>
        </row>
        <row r="647">
          <cell r="B647" t="str">
            <v/>
          </cell>
          <cell r="C647" t="str">
            <v/>
          </cell>
          <cell r="E647" t="str">
            <v>#</v>
          </cell>
          <cell r="F647" t="str">
            <v>VËt liÖu kh¸c</v>
          </cell>
          <cell r="G647" t="str">
            <v>%</v>
          </cell>
          <cell r="H647">
            <v>1</v>
          </cell>
          <cell r="I647">
            <v>157277.06220571429</v>
          </cell>
          <cell r="J647">
            <v>1572.7706220571429</v>
          </cell>
          <cell r="K647">
            <v>1572.7706220571429</v>
          </cell>
        </row>
        <row r="648">
          <cell r="B648" t="str">
            <v/>
          </cell>
          <cell r="C648" t="str">
            <v/>
          </cell>
          <cell r="F648" t="str">
            <v>b. Nh©n c«ng</v>
          </cell>
          <cell r="J648">
            <v>355554.36</v>
          </cell>
        </row>
        <row r="649">
          <cell r="B649" t="str">
            <v/>
          </cell>
          <cell r="C649" t="str">
            <v/>
          </cell>
          <cell r="E649">
            <v>3</v>
          </cell>
          <cell r="F649" t="str">
            <v>Nh©n c«ng bËc 3,0/7</v>
          </cell>
          <cell r="G649" t="str">
            <v xml:space="preserve">C«ng </v>
          </cell>
          <cell r="H649">
            <v>25.62</v>
          </cell>
          <cell r="I649">
            <v>13878</v>
          </cell>
          <cell r="J649">
            <v>355554.36</v>
          </cell>
          <cell r="L649">
            <v>355554.36</v>
          </cell>
        </row>
        <row r="650">
          <cell r="B650">
            <v>91</v>
          </cell>
          <cell r="C650">
            <v>1242</v>
          </cell>
          <cell r="D650" t="str">
            <v>IB.2511</v>
          </cell>
          <cell r="F650" t="str">
            <v>Cèt thÐp b¶n dÉn d=10mm</v>
          </cell>
          <cell r="G650" t="str">
            <v>TÊn</v>
          </cell>
          <cell r="I650" t="str">
            <v/>
          </cell>
          <cell r="K650">
            <v>4585309.3314285716</v>
          </cell>
          <cell r="L650">
            <v>249848.10000000003</v>
          </cell>
          <cell r="M650">
            <v>15915.6</v>
          </cell>
        </row>
        <row r="651">
          <cell r="B651" t="str">
            <v/>
          </cell>
          <cell r="C651" t="str">
            <v/>
          </cell>
          <cell r="F651" t="str">
            <v>a. VËt liÖu</v>
          </cell>
          <cell r="J651">
            <v>4585309.3314285716</v>
          </cell>
        </row>
        <row r="652">
          <cell r="B652" t="str">
            <v/>
          </cell>
          <cell r="C652" t="str">
            <v/>
          </cell>
          <cell r="E652" t="str">
            <v>d10</v>
          </cell>
          <cell r="F652" t="str">
            <v>ThÐp trßn d=10mm</v>
          </cell>
          <cell r="G652" t="str">
            <v>kg</v>
          </cell>
          <cell r="H652">
            <v>1005</v>
          </cell>
          <cell r="I652">
            <v>4421.8281904761907</v>
          </cell>
          <cell r="J652">
            <v>4443937.3314285716</v>
          </cell>
          <cell r="K652">
            <v>4443937.3314285716</v>
          </cell>
        </row>
        <row r="653">
          <cell r="B653" t="str">
            <v/>
          </cell>
          <cell r="C653" t="str">
            <v/>
          </cell>
          <cell r="E653" t="str">
            <v>d</v>
          </cell>
          <cell r="F653" t="str">
            <v xml:space="preserve">D©y thÐp </v>
          </cell>
          <cell r="G653" t="str">
            <v>kg</v>
          </cell>
          <cell r="H653">
            <v>21.42</v>
          </cell>
          <cell r="I653">
            <v>6600</v>
          </cell>
          <cell r="J653">
            <v>141372</v>
          </cell>
          <cell r="K653">
            <v>141372</v>
          </cell>
        </row>
        <row r="654">
          <cell r="B654" t="str">
            <v/>
          </cell>
          <cell r="C654" t="str">
            <v/>
          </cell>
          <cell r="F654" t="str">
            <v>b. Nh©n c«ng</v>
          </cell>
          <cell r="J654">
            <v>249848.10000000003</v>
          </cell>
        </row>
        <row r="655">
          <cell r="B655" t="str">
            <v/>
          </cell>
          <cell r="C655" t="str">
            <v/>
          </cell>
          <cell r="E655">
            <v>3.5</v>
          </cell>
          <cell r="F655" t="str">
            <v>Nh©n c«ng bËc 3,5/7</v>
          </cell>
          <cell r="G655" t="str">
            <v xml:space="preserve">C«ng </v>
          </cell>
          <cell r="H655">
            <v>17.100000000000001</v>
          </cell>
          <cell r="I655">
            <v>14611</v>
          </cell>
          <cell r="J655">
            <v>249848.10000000003</v>
          </cell>
          <cell r="L655">
            <v>249848.10000000003</v>
          </cell>
        </row>
        <row r="656">
          <cell r="B656" t="str">
            <v/>
          </cell>
          <cell r="C656" t="str">
            <v/>
          </cell>
          <cell r="F656" t="str">
            <v>c. M¸y thi c«ng</v>
          </cell>
          <cell r="J656">
            <v>15915.6</v>
          </cell>
        </row>
        <row r="657">
          <cell r="B657" t="str">
            <v/>
          </cell>
          <cell r="C657" t="str">
            <v/>
          </cell>
          <cell r="E657" t="str">
            <v>cu</v>
          </cell>
          <cell r="F657" t="str">
            <v>M¸y c¾t uèn cèt thÐp</v>
          </cell>
          <cell r="G657" t="str">
            <v>Ca</v>
          </cell>
          <cell r="H657">
            <v>0.4</v>
          </cell>
          <cell r="I657">
            <v>39789</v>
          </cell>
          <cell r="J657">
            <v>15915.6</v>
          </cell>
          <cell r="M657">
            <v>15915.6</v>
          </cell>
        </row>
        <row r="658">
          <cell r="B658">
            <v>92</v>
          </cell>
          <cell r="C658">
            <v>1242</v>
          </cell>
          <cell r="D658" t="str">
            <v>IB.2511</v>
          </cell>
          <cell r="F658" t="str">
            <v>Cèt thÐp b¶n dÉn d=12mm</v>
          </cell>
          <cell r="G658" t="str">
            <v>TÊn</v>
          </cell>
          <cell r="I658" t="str">
            <v/>
          </cell>
          <cell r="K658">
            <v>4606761.3257142855</v>
          </cell>
          <cell r="L658">
            <v>191988.54</v>
          </cell>
          <cell r="M658">
            <v>177230.40599999999</v>
          </cell>
        </row>
        <row r="659">
          <cell r="B659" t="str">
            <v/>
          </cell>
          <cell r="C659" t="str">
            <v/>
          </cell>
          <cell r="F659" t="str">
            <v>a. VËt liÖu</v>
          </cell>
          <cell r="J659">
            <v>4606761.3257142855</v>
          </cell>
        </row>
        <row r="660">
          <cell r="B660" t="str">
            <v/>
          </cell>
          <cell r="C660" t="str">
            <v/>
          </cell>
          <cell r="E660" t="str">
            <v>d12</v>
          </cell>
          <cell r="F660" t="str">
            <v>ThÐp trßn d=12mm</v>
          </cell>
          <cell r="G660" t="str">
            <v>kg</v>
          </cell>
          <cell r="H660">
            <v>1020</v>
          </cell>
          <cell r="I660">
            <v>4374.209142857143</v>
          </cell>
          <cell r="J660">
            <v>4461693.3257142855</v>
          </cell>
          <cell r="K660">
            <v>4461693.3257142855</v>
          </cell>
        </row>
        <row r="661">
          <cell r="B661" t="str">
            <v/>
          </cell>
          <cell r="C661" t="str">
            <v/>
          </cell>
          <cell r="E661" t="str">
            <v>d</v>
          </cell>
          <cell r="F661" t="str">
            <v xml:space="preserve">D©y thÐp </v>
          </cell>
          <cell r="G661" t="str">
            <v>kg</v>
          </cell>
          <cell r="H661">
            <v>14.28</v>
          </cell>
          <cell r="I661">
            <v>6600</v>
          </cell>
          <cell r="J661">
            <v>94248</v>
          </cell>
          <cell r="K661">
            <v>94248</v>
          </cell>
        </row>
        <row r="662">
          <cell r="B662" t="str">
            <v/>
          </cell>
          <cell r="C662" t="str">
            <v/>
          </cell>
          <cell r="E662" t="str">
            <v>q</v>
          </cell>
          <cell r="F662" t="str">
            <v>Que hµn</v>
          </cell>
          <cell r="G662" t="str">
            <v>kg</v>
          </cell>
          <cell r="H662">
            <v>4.62</v>
          </cell>
          <cell r="I662">
            <v>11000</v>
          </cell>
          <cell r="J662">
            <v>50820</v>
          </cell>
          <cell r="K662">
            <v>50820</v>
          </cell>
        </row>
        <row r="663">
          <cell r="B663" t="str">
            <v/>
          </cell>
          <cell r="C663" t="str">
            <v/>
          </cell>
          <cell r="F663" t="str">
            <v>b. Nh©n c«ng</v>
          </cell>
          <cell r="J663">
            <v>191988.54</v>
          </cell>
        </row>
        <row r="664">
          <cell r="B664" t="str">
            <v/>
          </cell>
          <cell r="C664" t="str">
            <v/>
          </cell>
          <cell r="E664">
            <v>3.5</v>
          </cell>
          <cell r="F664" t="str">
            <v>Nh©n c«ng bËc 3,5/7</v>
          </cell>
          <cell r="G664" t="str">
            <v xml:space="preserve">C«ng </v>
          </cell>
          <cell r="H664">
            <v>13.14</v>
          </cell>
          <cell r="I664">
            <v>14611</v>
          </cell>
          <cell r="J664">
            <v>191988.54</v>
          </cell>
          <cell r="L664">
            <v>191988.54</v>
          </cell>
        </row>
        <row r="665">
          <cell r="B665" t="str">
            <v/>
          </cell>
          <cell r="C665" t="str">
            <v/>
          </cell>
          <cell r="F665" t="str">
            <v>c. M¸y thi c«ng</v>
          </cell>
          <cell r="J665">
            <v>177230.40599999999</v>
          </cell>
        </row>
        <row r="666">
          <cell r="B666" t="str">
            <v/>
          </cell>
          <cell r="C666" t="str">
            <v/>
          </cell>
          <cell r="E666" t="str">
            <v>h23</v>
          </cell>
          <cell r="F666" t="str">
            <v>M¸y hµn 23KW</v>
          </cell>
          <cell r="G666" t="str">
            <v>Ca</v>
          </cell>
          <cell r="H666">
            <v>2.1269999999999998</v>
          </cell>
          <cell r="I666">
            <v>77338</v>
          </cell>
          <cell r="J666">
            <v>164497.92599999998</v>
          </cell>
          <cell r="M666">
            <v>164497.92599999998</v>
          </cell>
        </row>
        <row r="667">
          <cell r="B667" t="str">
            <v/>
          </cell>
          <cell r="C667" t="str">
            <v/>
          </cell>
          <cell r="E667" t="str">
            <v>cu</v>
          </cell>
          <cell r="F667" t="str">
            <v>M¸y c¾t uèn cèt thÐp</v>
          </cell>
          <cell r="G667" t="str">
            <v>Ca</v>
          </cell>
          <cell r="H667">
            <v>0.32</v>
          </cell>
          <cell r="I667">
            <v>39789</v>
          </cell>
          <cell r="J667">
            <v>12732.48</v>
          </cell>
          <cell r="M667">
            <v>12732.48</v>
          </cell>
        </row>
        <row r="668">
          <cell r="B668">
            <v>93</v>
          </cell>
          <cell r="C668">
            <v>1242</v>
          </cell>
          <cell r="D668" t="str">
            <v>IB.2511</v>
          </cell>
          <cell r="F668" t="str">
            <v>Cèt thÐp b¶n dÉn d=16mm</v>
          </cell>
          <cell r="G668" t="str">
            <v>TÊn</v>
          </cell>
          <cell r="I668" t="str">
            <v/>
          </cell>
          <cell r="K668">
            <v>4558189.8971428573</v>
          </cell>
          <cell r="L668">
            <v>191988.54</v>
          </cell>
          <cell r="M668">
            <v>177230.40599999999</v>
          </cell>
        </row>
        <row r="669">
          <cell r="B669" t="str">
            <v/>
          </cell>
          <cell r="C669" t="str">
            <v/>
          </cell>
          <cell r="F669" t="str">
            <v>a. VËt liÖu</v>
          </cell>
          <cell r="J669">
            <v>4558189.8971428573</v>
          </cell>
        </row>
        <row r="670">
          <cell r="B670" t="str">
            <v/>
          </cell>
          <cell r="C670" t="str">
            <v/>
          </cell>
          <cell r="E670" t="str">
            <v>d16</v>
          </cell>
          <cell r="F670" t="str">
            <v>ThÐp trßn d=16mm</v>
          </cell>
          <cell r="G670" t="str">
            <v>kg</v>
          </cell>
          <cell r="H670">
            <v>1020</v>
          </cell>
          <cell r="I670">
            <v>4326.5900952380953</v>
          </cell>
          <cell r="J670">
            <v>4413121.8971428573</v>
          </cell>
          <cell r="K670">
            <v>4413121.8971428573</v>
          </cell>
        </row>
        <row r="671">
          <cell r="B671" t="str">
            <v/>
          </cell>
          <cell r="C671" t="str">
            <v/>
          </cell>
          <cell r="E671" t="str">
            <v>d</v>
          </cell>
          <cell r="F671" t="str">
            <v xml:space="preserve">D©y thÐp </v>
          </cell>
          <cell r="G671" t="str">
            <v>kg</v>
          </cell>
          <cell r="H671">
            <v>14.28</v>
          </cell>
          <cell r="I671">
            <v>6600</v>
          </cell>
          <cell r="J671">
            <v>94248</v>
          </cell>
          <cell r="K671">
            <v>94248</v>
          </cell>
        </row>
        <row r="672">
          <cell r="B672" t="str">
            <v/>
          </cell>
          <cell r="C672" t="str">
            <v/>
          </cell>
          <cell r="E672" t="str">
            <v>q</v>
          </cell>
          <cell r="F672" t="str">
            <v>Que hµn</v>
          </cell>
          <cell r="G672" t="str">
            <v>kg</v>
          </cell>
          <cell r="H672">
            <v>4.62</v>
          </cell>
          <cell r="I672">
            <v>11000</v>
          </cell>
          <cell r="J672">
            <v>50820</v>
          </cell>
          <cell r="K672">
            <v>50820</v>
          </cell>
        </row>
        <row r="673">
          <cell r="B673" t="str">
            <v/>
          </cell>
          <cell r="C673" t="str">
            <v/>
          </cell>
          <cell r="F673" t="str">
            <v>b. Nh©n c«ng</v>
          </cell>
          <cell r="J673">
            <v>191988.54</v>
          </cell>
        </row>
        <row r="674">
          <cell r="B674" t="str">
            <v/>
          </cell>
          <cell r="C674" t="str">
            <v/>
          </cell>
          <cell r="E674">
            <v>3.5</v>
          </cell>
          <cell r="F674" t="str">
            <v>Nh©n c«ng bËc 3,5/7</v>
          </cell>
          <cell r="G674" t="str">
            <v xml:space="preserve">C«ng </v>
          </cell>
          <cell r="H674">
            <v>13.14</v>
          </cell>
          <cell r="I674">
            <v>14611</v>
          </cell>
          <cell r="J674">
            <v>191988.54</v>
          </cell>
          <cell r="L674">
            <v>191988.54</v>
          </cell>
        </row>
        <row r="675">
          <cell r="B675" t="str">
            <v/>
          </cell>
          <cell r="C675" t="str">
            <v/>
          </cell>
          <cell r="F675" t="str">
            <v>c. M¸y thi c«ng</v>
          </cell>
          <cell r="J675">
            <v>177230.40599999999</v>
          </cell>
        </row>
        <row r="676">
          <cell r="B676" t="str">
            <v/>
          </cell>
          <cell r="C676" t="str">
            <v/>
          </cell>
          <cell r="E676" t="str">
            <v>h23</v>
          </cell>
          <cell r="F676" t="str">
            <v>M¸y hµn 23KW</v>
          </cell>
          <cell r="G676" t="str">
            <v>Ca</v>
          </cell>
          <cell r="H676">
            <v>2.1269999999999998</v>
          </cell>
          <cell r="I676">
            <v>77338</v>
          </cell>
          <cell r="J676">
            <v>164497.92599999998</v>
          </cell>
          <cell r="M676">
            <v>164497.92599999998</v>
          </cell>
        </row>
        <row r="677">
          <cell r="B677" t="str">
            <v/>
          </cell>
          <cell r="C677" t="str">
            <v/>
          </cell>
          <cell r="E677" t="str">
            <v>cu</v>
          </cell>
          <cell r="F677" t="str">
            <v>M¸y c¾t uèn cèt thÐp</v>
          </cell>
          <cell r="G677" t="str">
            <v>Ca</v>
          </cell>
          <cell r="H677">
            <v>0.32</v>
          </cell>
          <cell r="I677">
            <v>39789</v>
          </cell>
          <cell r="J677">
            <v>12732.48</v>
          </cell>
          <cell r="M677">
            <v>12732.48</v>
          </cell>
        </row>
        <row r="678">
          <cell r="B678">
            <v>94</v>
          </cell>
          <cell r="C678">
            <v>1242</v>
          </cell>
          <cell r="D678" t="str">
            <v>vdLA.5140</v>
          </cell>
          <cell r="F678" t="str">
            <v>L¾p ®Æt b¶n dÉn</v>
          </cell>
          <cell r="G678" t="str">
            <v>C¸i</v>
          </cell>
          <cell r="I678" t="str">
            <v/>
          </cell>
          <cell r="K678">
            <v>0</v>
          </cell>
          <cell r="L678">
            <v>13042.4</v>
          </cell>
          <cell r="M678">
            <v>0</v>
          </cell>
        </row>
        <row r="679">
          <cell r="B679" t="str">
            <v/>
          </cell>
          <cell r="C679" t="str">
            <v/>
          </cell>
          <cell r="F679" t="str">
            <v>b. Nh©n c«ng</v>
          </cell>
          <cell r="J679">
            <v>13042.4</v>
          </cell>
        </row>
        <row r="680">
          <cell r="B680" t="str">
            <v/>
          </cell>
          <cell r="C680" t="str">
            <v/>
          </cell>
          <cell r="E680" t="str">
            <v>n4</v>
          </cell>
          <cell r="F680" t="str">
            <v>Nh©n c«ng bËc 4,0/7</v>
          </cell>
          <cell r="G680" t="str">
            <v xml:space="preserve">C«ng </v>
          </cell>
          <cell r="H680">
            <v>0.85</v>
          </cell>
          <cell r="I680">
            <v>15344</v>
          </cell>
          <cell r="J680">
            <v>13042.4</v>
          </cell>
          <cell r="L680">
            <v>13042.4</v>
          </cell>
        </row>
        <row r="681">
          <cell r="B681">
            <v>95</v>
          </cell>
          <cell r="C681">
            <v>1242</v>
          </cell>
          <cell r="D681" t="str">
            <v>RA1210+1110</v>
          </cell>
          <cell r="F681" t="str">
            <v>L¸ng v÷a xim¨ng d=5cm M50</v>
          </cell>
          <cell r="G681" t="str">
            <v>m2</v>
          </cell>
          <cell r="I681" t="str">
            <v/>
          </cell>
          <cell r="K681">
            <v>16729.447436342856</v>
          </cell>
          <cell r="L681">
            <v>2593.2959999999998</v>
          </cell>
          <cell r="M681">
            <v>317.05799999999999</v>
          </cell>
        </row>
        <row r="682">
          <cell r="B682" t="str">
            <v/>
          </cell>
          <cell r="C682" t="str">
            <v/>
          </cell>
          <cell r="F682" t="str">
            <v>a. VËt liÖu</v>
          </cell>
          <cell r="J682">
            <v>16729.447436342856</v>
          </cell>
        </row>
        <row r="683">
          <cell r="B683" t="str">
            <v/>
          </cell>
          <cell r="C683" t="str">
            <v>m3</v>
          </cell>
          <cell r="E683" t="str">
            <v>vu</v>
          </cell>
          <cell r="F683" t="str">
            <v>V÷a xi m¨ng M50</v>
          </cell>
          <cell r="G683" t="str">
            <v>m3</v>
          </cell>
          <cell r="H683">
            <v>6.0000000000000005E-2</v>
          </cell>
          <cell r="I683">
            <v>278824.12393904757</v>
          </cell>
          <cell r="J683">
            <v>16729.447436342856</v>
          </cell>
          <cell r="K683">
            <v>16729.447436342856</v>
          </cell>
        </row>
        <row r="684">
          <cell r="B684" t="str">
            <v/>
          </cell>
          <cell r="C684" t="str">
            <v/>
          </cell>
          <cell r="F684" t="str">
            <v>b. Nh©n c«ng</v>
          </cell>
          <cell r="J684">
            <v>2593.2959999999998</v>
          </cell>
        </row>
        <row r="685">
          <cell r="B685" t="str">
            <v/>
          </cell>
          <cell r="C685" t="str">
            <v/>
          </cell>
          <cell r="E685">
            <v>3.7</v>
          </cell>
          <cell r="F685" t="str">
            <v>Nh©n c«ng bËc 3,7/7</v>
          </cell>
          <cell r="G685" t="str">
            <v xml:space="preserve">C«ng </v>
          </cell>
          <cell r="H685">
            <v>0.17399999999999999</v>
          </cell>
          <cell r="I685">
            <v>14904</v>
          </cell>
          <cell r="J685">
            <v>2593.2959999999998</v>
          </cell>
          <cell r="L685">
            <v>2593.2959999999998</v>
          </cell>
        </row>
        <row r="686">
          <cell r="B686" t="str">
            <v/>
          </cell>
          <cell r="C686" t="str">
            <v/>
          </cell>
          <cell r="F686" t="str">
            <v>c. M¸y thi c«ng</v>
          </cell>
          <cell r="J686">
            <v>317.05799999999999</v>
          </cell>
        </row>
        <row r="687">
          <cell r="B687" t="str">
            <v/>
          </cell>
          <cell r="C687" t="str">
            <v/>
          </cell>
          <cell r="E687" t="str">
            <v>80l</v>
          </cell>
          <cell r="F687" t="str">
            <v>M¸y trén v÷a 80l</v>
          </cell>
          <cell r="G687" t="str">
            <v>Ca</v>
          </cell>
          <cell r="H687">
            <v>7.0000000000000001E-3</v>
          </cell>
          <cell r="I687">
            <v>45294</v>
          </cell>
          <cell r="J687">
            <v>317.05799999999999</v>
          </cell>
          <cell r="M687">
            <v>317.05799999999999</v>
          </cell>
        </row>
        <row r="688">
          <cell r="B688">
            <v>96</v>
          </cell>
          <cell r="C688">
            <v>1242</v>
          </cell>
          <cell r="D688" t="str">
            <v>RA1210</v>
          </cell>
          <cell r="F688" t="str">
            <v>L¸ng v÷a xim¨ng d=3cm M50</v>
          </cell>
          <cell r="G688" t="str">
            <v>m2</v>
          </cell>
          <cell r="I688" t="str">
            <v/>
          </cell>
          <cell r="K688">
            <v>9758.8443378666652</v>
          </cell>
          <cell r="L688">
            <v>1579.8239999999998</v>
          </cell>
          <cell r="M688">
            <v>181.17600000000002</v>
          </cell>
        </row>
        <row r="689">
          <cell r="B689" t="str">
            <v/>
          </cell>
          <cell r="C689" t="str">
            <v/>
          </cell>
          <cell r="F689" t="str">
            <v>a. VËt liÖu</v>
          </cell>
          <cell r="J689">
            <v>9758.8443378666652</v>
          </cell>
        </row>
        <row r="690">
          <cell r="B690" t="str">
            <v/>
          </cell>
          <cell r="C690" t="str">
            <v>m3</v>
          </cell>
          <cell r="E690" t="str">
            <v>vu</v>
          </cell>
          <cell r="F690" t="str">
            <v>V÷a xi m¨ng M50</v>
          </cell>
          <cell r="G690" t="str">
            <v>m3</v>
          </cell>
          <cell r="H690">
            <v>3.5000000000000003E-2</v>
          </cell>
          <cell r="I690">
            <v>278824.12393904757</v>
          </cell>
          <cell r="J690">
            <v>9758.8443378666652</v>
          </cell>
          <cell r="K690">
            <v>9758.8443378666652</v>
          </cell>
        </row>
        <row r="691">
          <cell r="B691" t="str">
            <v/>
          </cell>
          <cell r="C691" t="str">
            <v/>
          </cell>
          <cell r="F691" t="str">
            <v>b. Nh©n c«ng</v>
          </cell>
          <cell r="J691">
            <v>1579.8239999999998</v>
          </cell>
        </row>
        <row r="692">
          <cell r="B692" t="str">
            <v/>
          </cell>
          <cell r="C692" t="str">
            <v/>
          </cell>
          <cell r="E692">
            <v>3.7</v>
          </cell>
          <cell r="F692" t="str">
            <v>Nh©n c«ng bËc 3,7/7</v>
          </cell>
          <cell r="G692" t="str">
            <v xml:space="preserve">C«ng </v>
          </cell>
          <cell r="H692">
            <v>0.106</v>
          </cell>
          <cell r="I692">
            <v>14904</v>
          </cell>
          <cell r="J692">
            <v>1579.8239999999998</v>
          </cell>
          <cell r="L692">
            <v>1579.8239999999998</v>
          </cell>
        </row>
        <row r="693">
          <cell r="B693" t="str">
            <v/>
          </cell>
          <cell r="C693" t="str">
            <v/>
          </cell>
          <cell r="F693" t="str">
            <v>c. M¸y thi c«ng</v>
          </cell>
          <cell r="J693">
            <v>181.17600000000002</v>
          </cell>
        </row>
        <row r="694">
          <cell r="B694" t="str">
            <v/>
          </cell>
          <cell r="C694" t="str">
            <v/>
          </cell>
          <cell r="E694" t="str">
            <v>80l</v>
          </cell>
          <cell r="F694" t="str">
            <v>M¸y trén v÷a 80l</v>
          </cell>
          <cell r="G694" t="str">
            <v>Ca</v>
          </cell>
          <cell r="H694">
            <v>4.0000000000000001E-3</v>
          </cell>
          <cell r="I694">
            <v>45294</v>
          </cell>
          <cell r="J694">
            <v>181.17600000000002</v>
          </cell>
          <cell r="M694">
            <v>181.17600000000002</v>
          </cell>
        </row>
        <row r="695">
          <cell r="B695">
            <v>97</v>
          </cell>
          <cell r="C695">
            <v>1242</v>
          </cell>
          <cell r="D695" t="str">
            <v>HA6130</v>
          </cell>
          <cell r="F695" t="str">
            <v>Bª t«ng xµ mò mè M250</v>
          </cell>
          <cell r="G695" t="str">
            <v>m3</v>
          </cell>
          <cell r="I695" t="str">
            <v/>
          </cell>
          <cell r="K695">
            <v>523696.01145468565</v>
          </cell>
          <cell r="L695">
            <v>83931.68</v>
          </cell>
          <cell r="M695">
            <v>50524.219980000002</v>
          </cell>
        </row>
        <row r="696">
          <cell r="B696" t="str">
            <v/>
          </cell>
          <cell r="C696" t="str">
            <v/>
          </cell>
          <cell r="F696" t="str">
            <v>a. VËt liÖu</v>
          </cell>
          <cell r="J696">
            <v>523696.01145468565</v>
          </cell>
        </row>
        <row r="697">
          <cell r="B697" t="str">
            <v/>
          </cell>
          <cell r="C697" t="str">
            <v>m3</v>
          </cell>
          <cell r="E697" t="str">
            <v>vu</v>
          </cell>
          <cell r="F697" t="str">
            <v>V÷a BT M250 ®¸ 1x2 ®é sôt 2-4</v>
          </cell>
          <cell r="G697" t="str">
            <v>m3</v>
          </cell>
          <cell r="H697">
            <v>1.0249999999999999</v>
          </cell>
          <cell r="I697">
            <v>500904.84118095232</v>
          </cell>
          <cell r="J697">
            <v>513427.46221047611</v>
          </cell>
          <cell r="K697">
            <v>513427.46221047611</v>
          </cell>
        </row>
        <row r="698">
          <cell r="B698" t="str">
            <v/>
          </cell>
          <cell r="C698" t="str">
            <v/>
          </cell>
          <cell r="E698" t="str">
            <v>#</v>
          </cell>
          <cell r="F698" t="str">
            <v>VËt liÖu kh¸c</v>
          </cell>
          <cell r="G698" t="str">
            <v>%</v>
          </cell>
          <cell r="H698">
            <v>2</v>
          </cell>
          <cell r="I698">
            <v>513427.46221047611</v>
          </cell>
          <cell r="J698">
            <v>10268.549244209522</v>
          </cell>
          <cell r="K698">
            <v>10268.549244209522</v>
          </cell>
        </row>
        <row r="699">
          <cell r="B699" t="str">
            <v/>
          </cell>
          <cell r="C699" t="str">
            <v/>
          </cell>
          <cell r="F699" t="str">
            <v>b. Nh©n c«ng</v>
          </cell>
          <cell r="J699">
            <v>83931.68</v>
          </cell>
        </row>
        <row r="700">
          <cell r="B700" t="str">
            <v/>
          </cell>
          <cell r="C700" t="str">
            <v/>
          </cell>
          <cell r="E700" t="str">
            <v>n4</v>
          </cell>
          <cell r="F700" t="str">
            <v>Nh©n c«ng bËc 4,0/7</v>
          </cell>
          <cell r="G700" t="str">
            <v xml:space="preserve">C«ng </v>
          </cell>
          <cell r="H700">
            <v>5.47</v>
          </cell>
          <cell r="I700">
            <v>15344</v>
          </cell>
          <cell r="J700">
            <v>83931.68</v>
          </cell>
          <cell r="L700">
            <v>83931.68</v>
          </cell>
        </row>
        <row r="701">
          <cell r="B701" t="str">
            <v/>
          </cell>
          <cell r="C701" t="str">
            <v/>
          </cell>
          <cell r="F701" t="str">
            <v>c. M¸y thi c«ng</v>
          </cell>
          <cell r="J701">
            <v>50524.219980000002</v>
          </cell>
        </row>
        <row r="702">
          <cell r="B702" t="str">
            <v/>
          </cell>
          <cell r="C702" t="str">
            <v/>
          </cell>
          <cell r="E702" t="str">
            <v>250l</v>
          </cell>
          <cell r="F702" t="str">
            <v>M¸y trén 250l</v>
          </cell>
          <cell r="G702" t="str">
            <v>Ca</v>
          </cell>
          <cell r="H702">
            <v>9.5000000000000001E-2</v>
          </cell>
          <cell r="I702">
            <v>96272</v>
          </cell>
          <cell r="J702">
            <v>9145.84</v>
          </cell>
          <cell r="M702">
            <v>9145.84</v>
          </cell>
        </row>
        <row r="703">
          <cell r="B703" t="str">
            <v/>
          </cell>
          <cell r="C703" t="str">
            <v/>
          </cell>
          <cell r="E703" t="str">
            <v>dd</v>
          </cell>
          <cell r="F703" t="str">
            <v>M¸y ®Çm dïi 1,5KW</v>
          </cell>
          <cell r="G703" t="str">
            <v>Ca</v>
          </cell>
          <cell r="H703">
            <v>8.8999999999999996E-2</v>
          </cell>
          <cell r="I703">
            <v>37456</v>
          </cell>
          <cell r="J703">
            <v>3333.5839999999998</v>
          </cell>
          <cell r="M703">
            <v>3333.5839999999998</v>
          </cell>
        </row>
        <row r="704">
          <cell r="B704" t="str">
            <v/>
          </cell>
          <cell r="C704" t="str">
            <v/>
          </cell>
          <cell r="E704" t="str">
            <v>c16t</v>
          </cell>
          <cell r="F704" t="str">
            <v>CÈu 16T</v>
          </cell>
          <cell r="G704" t="str">
            <v>Ca</v>
          </cell>
          <cell r="H704">
            <v>4.4999999999999998E-2</v>
          </cell>
          <cell r="I704">
            <v>823425</v>
          </cell>
          <cell r="J704">
            <v>37054.125</v>
          </cell>
          <cell r="M704">
            <v>37054.125</v>
          </cell>
        </row>
        <row r="705">
          <cell r="B705" t="str">
            <v/>
          </cell>
          <cell r="C705" t="str">
            <v/>
          </cell>
          <cell r="E705" t="str">
            <v>m#</v>
          </cell>
          <cell r="F705" t="str">
            <v>M¸y kh¸c</v>
          </cell>
          <cell r="G705" t="str">
            <v>%</v>
          </cell>
          <cell r="H705">
            <v>2</v>
          </cell>
          <cell r="I705">
            <v>49533.548999999999</v>
          </cell>
          <cell r="J705">
            <v>990.67097999999999</v>
          </cell>
          <cell r="M705">
            <v>990.67097999999999</v>
          </cell>
        </row>
        <row r="706">
          <cell r="B706">
            <v>98</v>
          </cell>
          <cell r="C706">
            <v>1242</v>
          </cell>
          <cell r="D706" t="str">
            <v>KB2110</v>
          </cell>
          <cell r="F706" t="str">
            <v xml:space="preserve">V¸n khu«n thÐp thi c«ng mè </v>
          </cell>
          <cell r="G706" t="str">
            <v>100m2</v>
          </cell>
          <cell r="I706" t="str">
            <v/>
          </cell>
          <cell r="K706">
            <v>1213311.7113719999</v>
          </cell>
          <cell r="L706">
            <v>587368.32000000007</v>
          </cell>
          <cell r="M706">
            <v>133408.04999999999</v>
          </cell>
        </row>
        <row r="707">
          <cell r="B707" t="str">
            <v/>
          </cell>
          <cell r="C707" t="str">
            <v/>
          </cell>
          <cell r="F707" t="str">
            <v>a. VËt liÖu</v>
          </cell>
          <cell r="J707">
            <v>1213311.7113719999</v>
          </cell>
        </row>
        <row r="708">
          <cell r="B708" t="str">
            <v/>
          </cell>
          <cell r="C708" t="str">
            <v/>
          </cell>
          <cell r="E708" t="str">
            <v>th</v>
          </cell>
          <cell r="F708" t="str">
            <v>ThÐp h×nh</v>
          </cell>
          <cell r="G708" t="str">
            <v>kg</v>
          </cell>
          <cell r="H708">
            <v>100.65</v>
          </cell>
          <cell r="I708">
            <v>4612.3043809523806</v>
          </cell>
          <cell r="J708">
            <v>464228.43594285712</v>
          </cell>
          <cell r="K708">
            <v>464228.43594285712</v>
          </cell>
        </row>
        <row r="709">
          <cell r="B709" t="str">
            <v/>
          </cell>
          <cell r="C709" t="str">
            <v/>
          </cell>
          <cell r="E709" t="str">
            <v>gg</v>
          </cell>
          <cell r="F709" t="str">
            <v>Gç chèng</v>
          </cell>
          <cell r="G709" t="str">
            <v>m3</v>
          </cell>
          <cell r="H709">
            <v>0.496</v>
          </cell>
          <cell r="I709">
            <v>1269569.6114285714</v>
          </cell>
          <cell r="J709">
            <v>629706.52726857143</v>
          </cell>
          <cell r="K709">
            <v>629706.52726857143</v>
          </cell>
        </row>
        <row r="710">
          <cell r="B710" t="str">
            <v/>
          </cell>
          <cell r="C710" t="str">
            <v/>
          </cell>
          <cell r="E710" t="str">
            <v>q</v>
          </cell>
          <cell r="F710" t="str">
            <v>Que hµn</v>
          </cell>
          <cell r="G710" t="str">
            <v>kg</v>
          </cell>
          <cell r="H710">
            <v>5.6</v>
          </cell>
          <cell r="I710">
            <v>11000</v>
          </cell>
          <cell r="J710">
            <v>61599.999999999993</v>
          </cell>
          <cell r="K710">
            <v>61599.999999999993</v>
          </cell>
        </row>
        <row r="711">
          <cell r="B711" t="str">
            <v/>
          </cell>
          <cell r="C711" t="str">
            <v/>
          </cell>
          <cell r="E711" t="str">
            <v>#</v>
          </cell>
          <cell r="F711" t="str">
            <v>VËt liÖu kh¸c</v>
          </cell>
          <cell r="G711" t="str">
            <v>%</v>
          </cell>
          <cell r="H711">
            <v>5</v>
          </cell>
          <cell r="I711">
            <v>1155534.9632114286</v>
          </cell>
          <cell r="J711">
            <v>57776.748160571427</v>
          </cell>
          <cell r="K711">
            <v>57776.748160571427</v>
          </cell>
        </row>
        <row r="712">
          <cell r="B712" t="str">
            <v/>
          </cell>
          <cell r="C712" t="str">
            <v/>
          </cell>
          <cell r="F712" t="str">
            <v>b. Nh©n c«ng</v>
          </cell>
          <cell r="J712">
            <v>587368.32000000007</v>
          </cell>
        </row>
        <row r="713">
          <cell r="B713" t="str">
            <v/>
          </cell>
          <cell r="C713" t="str">
            <v/>
          </cell>
          <cell r="E713" t="str">
            <v>n4</v>
          </cell>
          <cell r="F713" t="str">
            <v>Nh©n c«ng bËc 4,0/7</v>
          </cell>
          <cell r="G713" t="str">
            <v xml:space="preserve">C«ng </v>
          </cell>
          <cell r="H713">
            <v>38.28</v>
          </cell>
          <cell r="I713">
            <v>15344</v>
          </cell>
          <cell r="J713">
            <v>587368.32000000007</v>
          </cell>
          <cell r="L713">
            <v>587368.32000000007</v>
          </cell>
        </row>
        <row r="714">
          <cell r="B714" t="str">
            <v/>
          </cell>
          <cell r="C714" t="str">
            <v/>
          </cell>
          <cell r="F714" t="str">
            <v>c. M¸y thi c«ng</v>
          </cell>
          <cell r="J714">
            <v>133408.04999999999</v>
          </cell>
        </row>
        <row r="715">
          <cell r="B715" t="str">
            <v/>
          </cell>
          <cell r="C715" t="str">
            <v/>
          </cell>
          <cell r="E715" t="str">
            <v>h23</v>
          </cell>
          <cell r="F715" t="str">
            <v>M¸y hµn 23KW</v>
          </cell>
          <cell r="G715" t="str">
            <v>Ca</v>
          </cell>
          <cell r="H715">
            <v>1.5</v>
          </cell>
          <cell r="I715">
            <v>77338</v>
          </cell>
          <cell r="J715">
            <v>116007</v>
          </cell>
          <cell r="M715">
            <v>116007</v>
          </cell>
        </row>
        <row r="716">
          <cell r="B716" t="str">
            <v/>
          </cell>
          <cell r="C716" t="str">
            <v/>
          </cell>
          <cell r="E716" t="str">
            <v>m#</v>
          </cell>
          <cell r="F716" t="str">
            <v>M¸y kh¸c</v>
          </cell>
          <cell r="G716" t="str">
            <v>%</v>
          </cell>
          <cell r="H716">
            <v>15</v>
          </cell>
          <cell r="I716">
            <v>116007</v>
          </cell>
          <cell r="J716">
            <v>17401.05</v>
          </cell>
          <cell r="M716">
            <v>17401.05</v>
          </cell>
        </row>
        <row r="717">
          <cell r="B717">
            <v>99</v>
          </cell>
          <cell r="C717">
            <v>1242</v>
          </cell>
          <cell r="D717" t="str">
            <v>IA5111</v>
          </cell>
          <cell r="F717" t="str">
            <v>Cèt thÐp mè  d=10mm</v>
          </cell>
          <cell r="G717" t="str">
            <v>TÊn</v>
          </cell>
          <cell r="I717" t="str">
            <v/>
          </cell>
          <cell r="K717">
            <v>4585309.3314285716</v>
          </cell>
          <cell r="L717">
            <v>257625.75999999998</v>
          </cell>
          <cell r="M717">
            <v>114726.6</v>
          </cell>
        </row>
        <row r="718">
          <cell r="B718" t="str">
            <v/>
          </cell>
          <cell r="C718" t="str">
            <v/>
          </cell>
          <cell r="F718" t="str">
            <v>a. VËt liÖu</v>
          </cell>
          <cell r="J718">
            <v>4585309.3314285716</v>
          </cell>
        </row>
        <row r="719">
          <cell r="B719" t="str">
            <v/>
          </cell>
          <cell r="C719" t="str">
            <v/>
          </cell>
          <cell r="E719" t="str">
            <v>d10</v>
          </cell>
          <cell r="F719" t="str">
            <v>ThÐp trßn d=10mm</v>
          </cell>
          <cell r="G719" t="str">
            <v>kg</v>
          </cell>
          <cell r="H719">
            <v>1005</v>
          </cell>
          <cell r="I719">
            <v>4421.8281904761907</v>
          </cell>
          <cell r="J719">
            <v>4443937.3314285716</v>
          </cell>
          <cell r="K719">
            <v>4443937.3314285716</v>
          </cell>
        </row>
        <row r="720">
          <cell r="B720" t="str">
            <v/>
          </cell>
          <cell r="C720" t="str">
            <v/>
          </cell>
          <cell r="E720" t="str">
            <v>d</v>
          </cell>
          <cell r="F720" t="str">
            <v xml:space="preserve">D©y thÐp </v>
          </cell>
          <cell r="G720" t="str">
            <v>kg</v>
          </cell>
          <cell r="H720">
            <v>21.42</v>
          </cell>
          <cell r="I720">
            <v>6600</v>
          </cell>
          <cell r="J720">
            <v>141372</v>
          </cell>
          <cell r="K720">
            <v>141372</v>
          </cell>
        </row>
        <row r="721">
          <cell r="B721" t="str">
            <v/>
          </cell>
          <cell r="C721" t="str">
            <v/>
          </cell>
          <cell r="F721" t="str">
            <v>b. Nh©n c«ng</v>
          </cell>
          <cell r="J721">
            <v>257625.75999999998</v>
          </cell>
        </row>
        <row r="722">
          <cell r="B722" t="str">
            <v/>
          </cell>
          <cell r="C722" t="str">
            <v/>
          </cell>
          <cell r="E722" t="str">
            <v>n4</v>
          </cell>
          <cell r="F722" t="str">
            <v>Nh©n c«ng bËc 4,0/7</v>
          </cell>
          <cell r="G722" t="str">
            <v xml:space="preserve">C«ng </v>
          </cell>
          <cell r="H722">
            <v>16.79</v>
          </cell>
          <cell r="I722">
            <v>15344</v>
          </cell>
          <cell r="J722">
            <v>257625.75999999998</v>
          </cell>
          <cell r="L722">
            <v>257625.75999999998</v>
          </cell>
        </row>
        <row r="723">
          <cell r="B723" t="str">
            <v/>
          </cell>
          <cell r="C723" t="str">
            <v/>
          </cell>
          <cell r="F723" t="str">
            <v>c. M¸y thi c«ng</v>
          </cell>
          <cell r="J723">
            <v>114726.6</v>
          </cell>
        </row>
        <row r="724">
          <cell r="B724" t="str">
            <v/>
          </cell>
          <cell r="C724" t="str">
            <v/>
          </cell>
          <cell r="E724" t="str">
            <v>cu</v>
          </cell>
          <cell r="F724" t="str">
            <v>M¸y c¾t uèn cèt thÐp</v>
          </cell>
          <cell r="G724" t="str">
            <v>Ca</v>
          </cell>
          <cell r="H724">
            <v>0.4</v>
          </cell>
          <cell r="I724">
            <v>39789</v>
          </cell>
          <cell r="J724">
            <v>15915.6</v>
          </cell>
          <cell r="M724">
            <v>15915.6</v>
          </cell>
        </row>
        <row r="725">
          <cell r="B725" t="str">
            <v/>
          </cell>
          <cell r="C725" t="str">
            <v/>
          </cell>
          <cell r="E725" t="str">
            <v>c16t</v>
          </cell>
          <cell r="F725" t="str">
            <v>CÈu 16T</v>
          </cell>
          <cell r="G725" t="str">
            <v>Ca</v>
          </cell>
          <cell r="H725">
            <v>0.12</v>
          </cell>
          <cell r="I725">
            <v>823425</v>
          </cell>
          <cell r="J725">
            <v>98811</v>
          </cell>
          <cell r="M725">
            <v>98811</v>
          </cell>
        </row>
        <row r="726">
          <cell r="B726">
            <v>100</v>
          </cell>
          <cell r="C726">
            <v>1242</v>
          </cell>
          <cell r="D726" t="str">
            <v>IA5121</v>
          </cell>
          <cell r="F726" t="str">
            <v>Cèt thÐp mè  d=14mm</v>
          </cell>
          <cell r="G726" t="str">
            <v>TÊn</v>
          </cell>
          <cell r="I726" t="str">
            <v/>
          </cell>
          <cell r="K726">
            <v>4627441.3257142855</v>
          </cell>
          <cell r="L726">
            <v>179831.68000000002</v>
          </cell>
          <cell r="M726">
            <v>210581.53</v>
          </cell>
        </row>
        <row r="727">
          <cell r="B727" t="str">
            <v/>
          </cell>
          <cell r="C727" t="str">
            <v/>
          </cell>
          <cell r="F727" t="str">
            <v>a. VËt liÖu</v>
          </cell>
          <cell r="J727">
            <v>4627441.3257142855</v>
          </cell>
        </row>
        <row r="728">
          <cell r="B728" t="str">
            <v/>
          </cell>
          <cell r="C728" t="str">
            <v/>
          </cell>
          <cell r="E728" t="str">
            <v>d14</v>
          </cell>
          <cell r="F728" t="str">
            <v>ThÐp trßn d=14mm</v>
          </cell>
          <cell r="G728" t="str">
            <v>kg</v>
          </cell>
          <cell r="H728">
            <v>1020</v>
          </cell>
          <cell r="I728">
            <v>4374.209142857143</v>
          </cell>
          <cell r="J728">
            <v>4461693.3257142855</v>
          </cell>
          <cell r="K728">
            <v>4461693.3257142855</v>
          </cell>
        </row>
        <row r="729">
          <cell r="B729" t="str">
            <v/>
          </cell>
          <cell r="C729" t="str">
            <v/>
          </cell>
          <cell r="E729" t="str">
            <v>d</v>
          </cell>
          <cell r="F729" t="str">
            <v xml:space="preserve">D©y thÐp </v>
          </cell>
          <cell r="G729" t="str">
            <v>kg</v>
          </cell>
          <cell r="H729">
            <v>14.28</v>
          </cell>
          <cell r="I729">
            <v>6600</v>
          </cell>
          <cell r="J729">
            <v>94248</v>
          </cell>
          <cell r="K729">
            <v>94248</v>
          </cell>
        </row>
        <row r="730">
          <cell r="B730" t="str">
            <v/>
          </cell>
          <cell r="C730" t="str">
            <v/>
          </cell>
          <cell r="E730" t="str">
            <v>q</v>
          </cell>
          <cell r="F730" t="str">
            <v>Que hµn</v>
          </cell>
          <cell r="G730" t="str">
            <v>kg</v>
          </cell>
          <cell r="H730">
            <v>6.5</v>
          </cell>
          <cell r="I730">
            <v>11000</v>
          </cell>
          <cell r="J730">
            <v>71500</v>
          </cell>
          <cell r="K730">
            <v>71500</v>
          </cell>
        </row>
        <row r="731">
          <cell r="B731" t="str">
            <v/>
          </cell>
          <cell r="C731" t="str">
            <v/>
          </cell>
          <cell r="F731" t="str">
            <v>b. Nh©n c«ng</v>
          </cell>
          <cell r="J731">
            <v>179831.68000000002</v>
          </cell>
        </row>
        <row r="732">
          <cell r="B732" t="str">
            <v/>
          </cell>
          <cell r="C732" t="str">
            <v/>
          </cell>
          <cell r="E732" t="str">
            <v>n4</v>
          </cell>
          <cell r="F732" t="str">
            <v>Nh©n c«ng bËc 4,0/7</v>
          </cell>
          <cell r="G732" t="str">
            <v xml:space="preserve">C«ng </v>
          </cell>
          <cell r="H732">
            <v>11.72</v>
          </cell>
          <cell r="I732">
            <v>15344</v>
          </cell>
          <cell r="J732">
            <v>179831.68000000002</v>
          </cell>
          <cell r="L732">
            <v>179831.68000000002</v>
          </cell>
        </row>
        <row r="733">
          <cell r="B733" t="str">
            <v/>
          </cell>
          <cell r="C733" t="str">
            <v/>
          </cell>
          <cell r="F733" t="str">
            <v>c. M¸y thi c«ng</v>
          </cell>
          <cell r="J733">
            <v>210581.53</v>
          </cell>
        </row>
        <row r="734">
          <cell r="B734" t="str">
            <v/>
          </cell>
          <cell r="C734" t="str">
            <v/>
          </cell>
          <cell r="E734" t="str">
            <v>cu</v>
          </cell>
          <cell r="F734" t="str">
            <v>M¸y c¾t uèn cèt thÐp</v>
          </cell>
          <cell r="G734" t="str">
            <v>Ca</v>
          </cell>
          <cell r="H734">
            <v>0.32</v>
          </cell>
          <cell r="I734">
            <v>39789</v>
          </cell>
          <cell r="J734">
            <v>12732.48</v>
          </cell>
          <cell r="M734">
            <v>12732.48</v>
          </cell>
        </row>
        <row r="735">
          <cell r="B735" t="str">
            <v/>
          </cell>
          <cell r="C735" t="str">
            <v/>
          </cell>
          <cell r="E735" t="str">
            <v>c16t</v>
          </cell>
          <cell r="F735" t="str">
            <v>CÈu 16T</v>
          </cell>
          <cell r="G735" t="str">
            <v>Ca</v>
          </cell>
          <cell r="H735">
            <v>0.09</v>
          </cell>
          <cell r="I735">
            <v>823425</v>
          </cell>
          <cell r="J735">
            <v>74108.25</v>
          </cell>
          <cell r="M735">
            <v>74108.25</v>
          </cell>
        </row>
        <row r="736">
          <cell r="B736" t="str">
            <v/>
          </cell>
          <cell r="C736" t="str">
            <v/>
          </cell>
          <cell r="E736" t="str">
            <v>h23</v>
          </cell>
          <cell r="F736" t="str">
            <v>M¸y hµn 23KW</v>
          </cell>
          <cell r="G736" t="str">
            <v>Ca</v>
          </cell>
          <cell r="H736">
            <v>1.6</v>
          </cell>
          <cell r="I736">
            <v>77338</v>
          </cell>
          <cell r="J736">
            <v>123740.8</v>
          </cell>
          <cell r="M736">
            <v>123740.8</v>
          </cell>
        </row>
        <row r="737">
          <cell r="B737">
            <v>101</v>
          </cell>
          <cell r="C737">
            <v>1242</v>
          </cell>
          <cell r="D737" t="str">
            <v>IA5121</v>
          </cell>
          <cell r="F737" t="str">
            <v>Cèt thÐp mè  d=12mm</v>
          </cell>
          <cell r="G737" t="str">
            <v>TÊn</v>
          </cell>
          <cell r="I737" t="str">
            <v/>
          </cell>
          <cell r="K737">
            <v>4627441.3257142855</v>
          </cell>
          <cell r="L737">
            <v>179831.68000000002</v>
          </cell>
          <cell r="M737">
            <v>210581.53</v>
          </cell>
        </row>
        <row r="738">
          <cell r="B738" t="str">
            <v/>
          </cell>
          <cell r="C738" t="str">
            <v/>
          </cell>
          <cell r="F738" t="str">
            <v>a. VËt liÖu</v>
          </cell>
          <cell r="J738">
            <v>4627441.3257142855</v>
          </cell>
        </row>
        <row r="739">
          <cell r="B739" t="str">
            <v/>
          </cell>
          <cell r="C739" t="str">
            <v/>
          </cell>
          <cell r="E739" t="str">
            <v>d12</v>
          </cell>
          <cell r="F739" t="str">
            <v>ThÐp trßn d=12mm</v>
          </cell>
          <cell r="G739" t="str">
            <v>kg</v>
          </cell>
          <cell r="H739">
            <v>1020</v>
          </cell>
          <cell r="I739">
            <v>4374.209142857143</v>
          </cell>
          <cell r="J739">
            <v>4461693.3257142855</v>
          </cell>
          <cell r="K739">
            <v>4461693.3257142855</v>
          </cell>
        </row>
        <row r="740">
          <cell r="B740" t="str">
            <v/>
          </cell>
          <cell r="C740" t="str">
            <v/>
          </cell>
          <cell r="E740" t="str">
            <v>d</v>
          </cell>
          <cell r="F740" t="str">
            <v xml:space="preserve">D©y thÐp </v>
          </cell>
          <cell r="G740" t="str">
            <v>kg</v>
          </cell>
          <cell r="H740">
            <v>14.28</v>
          </cell>
          <cell r="I740">
            <v>6600</v>
          </cell>
          <cell r="J740">
            <v>94248</v>
          </cell>
          <cell r="K740">
            <v>94248</v>
          </cell>
        </row>
        <row r="741">
          <cell r="B741" t="str">
            <v/>
          </cell>
          <cell r="C741" t="str">
            <v/>
          </cell>
          <cell r="E741" t="str">
            <v>q</v>
          </cell>
          <cell r="F741" t="str">
            <v>Que hµn</v>
          </cell>
          <cell r="G741" t="str">
            <v>kg</v>
          </cell>
          <cell r="H741">
            <v>6.5</v>
          </cell>
          <cell r="I741">
            <v>11000</v>
          </cell>
          <cell r="J741">
            <v>71500</v>
          </cell>
          <cell r="K741">
            <v>71500</v>
          </cell>
        </row>
        <row r="742">
          <cell r="B742" t="str">
            <v/>
          </cell>
          <cell r="C742" t="str">
            <v/>
          </cell>
          <cell r="F742" t="str">
            <v>b. Nh©n c«ng</v>
          </cell>
          <cell r="J742">
            <v>179831.68000000002</v>
          </cell>
        </row>
        <row r="743">
          <cell r="B743" t="str">
            <v/>
          </cell>
          <cell r="C743" t="str">
            <v/>
          </cell>
          <cell r="E743" t="str">
            <v>n4</v>
          </cell>
          <cell r="F743" t="str">
            <v>Nh©n c«ng bËc 4,0/7</v>
          </cell>
          <cell r="G743" t="str">
            <v xml:space="preserve">C«ng </v>
          </cell>
          <cell r="H743">
            <v>11.72</v>
          </cell>
          <cell r="I743">
            <v>15344</v>
          </cell>
          <cell r="J743">
            <v>179831.68000000002</v>
          </cell>
          <cell r="L743">
            <v>179831.68000000002</v>
          </cell>
        </row>
        <row r="744">
          <cell r="B744" t="str">
            <v/>
          </cell>
          <cell r="C744" t="str">
            <v/>
          </cell>
          <cell r="F744" t="str">
            <v>c. M¸y thi c«ng</v>
          </cell>
          <cell r="J744">
            <v>210581.53</v>
          </cell>
        </row>
        <row r="745">
          <cell r="B745" t="str">
            <v/>
          </cell>
          <cell r="C745" t="str">
            <v/>
          </cell>
          <cell r="E745" t="str">
            <v>cu</v>
          </cell>
          <cell r="F745" t="str">
            <v>M¸y c¾t uèn cèt thÐp</v>
          </cell>
          <cell r="G745" t="str">
            <v>Ca</v>
          </cell>
          <cell r="H745">
            <v>0.32</v>
          </cell>
          <cell r="I745">
            <v>39789</v>
          </cell>
          <cell r="J745">
            <v>12732.48</v>
          </cell>
          <cell r="M745">
            <v>12732.48</v>
          </cell>
        </row>
        <row r="746">
          <cell r="B746" t="str">
            <v/>
          </cell>
          <cell r="C746" t="str">
            <v/>
          </cell>
          <cell r="E746" t="str">
            <v>c16t</v>
          </cell>
          <cell r="F746" t="str">
            <v>CÈu 16T</v>
          </cell>
          <cell r="G746" t="str">
            <v>Ca</v>
          </cell>
          <cell r="H746">
            <v>0.09</v>
          </cell>
          <cell r="I746">
            <v>823425</v>
          </cell>
          <cell r="J746">
            <v>74108.25</v>
          </cell>
          <cell r="M746">
            <v>74108.25</v>
          </cell>
        </row>
        <row r="747">
          <cell r="B747" t="str">
            <v/>
          </cell>
          <cell r="C747" t="str">
            <v/>
          </cell>
          <cell r="E747" t="str">
            <v>h23</v>
          </cell>
          <cell r="F747" t="str">
            <v>M¸y hµn 23KW</v>
          </cell>
          <cell r="G747" t="str">
            <v>Ca</v>
          </cell>
          <cell r="H747">
            <v>1.6</v>
          </cell>
          <cell r="I747">
            <v>77338</v>
          </cell>
          <cell r="J747">
            <v>123740.8</v>
          </cell>
          <cell r="M747">
            <v>123740.8</v>
          </cell>
        </row>
        <row r="748">
          <cell r="B748">
            <v>102</v>
          </cell>
          <cell r="C748">
            <v>1242</v>
          </cell>
          <cell r="D748" t="str">
            <v>HA1410</v>
          </cell>
          <cell r="F748" t="str">
            <v>Bª t«ng ®¸ kª gèi M300</v>
          </cell>
          <cell r="G748" t="str">
            <v>m3</v>
          </cell>
          <cell r="I748" t="str">
            <v/>
          </cell>
          <cell r="K748">
            <v>535413.10259240947</v>
          </cell>
          <cell r="L748">
            <v>24286.5</v>
          </cell>
          <cell r="M748">
            <v>12479.423999999999</v>
          </cell>
        </row>
        <row r="749">
          <cell r="B749" t="str">
            <v/>
          </cell>
          <cell r="C749" t="str">
            <v/>
          </cell>
          <cell r="F749" t="str">
            <v>a. VËt liÖu</v>
          </cell>
          <cell r="J749">
            <v>535413.10259240947</v>
          </cell>
        </row>
        <row r="750">
          <cell r="B750" t="str">
            <v/>
          </cell>
          <cell r="C750" t="str">
            <v>m3</v>
          </cell>
          <cell r="E750" t="str">
            <v>vu</v>
          </cell>
          <cell r="F750" t="str">
            <v>V÷a BT M300 ®¸ 1x2 ®é sôt 2-4</v>
          </cell>
          <cell r="G750" t="str">
            <v>m3</v>
          </cell>
          <cell r="H750">
            <v>1.0249999999999999</v>
          </cell>
          <cell r="I750">
            <v>517182.42220952385</v>
          </cell>
          <cell r="J750">
            <v>530111.98276476189</v>
          </cell>
          <cell r="K750">
            <v>530111.98276476189</v>
          </cell>
        </row>
        <row r="751">
          <cell r="B751" t="str">
            <v/>
          </cell>
          <cell r="C751" t="str">
            <v/>
          </cell>
          <cell r="E751" t="str">
            <v>#</v>
          </cell>
          <cell r="F751" t="str">
            <v>VËt liÖu kh¸c</v>
          </cell>
          <cell r="G751" t="str">
            <v>%</v>
          </cell>
          <cell r="H751">
            <v>1</v>
          </cell>
          <cell r="I751">
            <v>530111.98276476189</v>
          </cell>
          <cell r="J751">
            <v>5301.1198276476189</v>
          </cell>
          <cell r="K751">
            <v>5301.1198276476189</v>
          </cell>
        </row>
        <row r="752">
          <cell r="B752" t="str">
            <v/>
          </cell>
          <cell r="C752" t="str">
            <v/>
          </cell>
          <cell r="F752" t="str">
            <v>b. Nh©n c«ng</v>
          </cell>
          <cell r="J752">
            <v>24286.5</v>
          </cell>
        </row>
        <row r="753">
          <cell r="B753" t="str">
            <v/>
          </cell>
          <cell r="C753" t="str">
            <v/>
          </cell>
          <cell r="E753">
            <v>3</v>
          </cell>
          <cell r="F753" t="str">
            <v>Nh©n c«ng bËc 3,0/7</v>
          </cell>
          <cell r="G753" t="str">
            <v xml:space="preserve">C«ng </v>
          </cell>
          <cell r="H753">
            <v>1.75</v>
          </cell>
          <cell r="I753">
            <v>13878</v>
          </cell>
          <cell r="J753">
            <v>24286.5</v>
          </cell>
          <cell r="L753">
            <v>24286.5</v>
          </cell>
        </row>
        <row r="754">
          <cell r="B754" t="str">
            <v/>
          </cell>
          <cell r="C754" t="str">
            <v/>
          </cell>
          <cell r="F754" t="str">
            <v>c. M¸y thi c«ng</v>
          </cell>
          <cell r="J754">
            <v>12479.423999999999</v>
          </cell>
        </row>
        <row r="755">
          <cell r="B755" t="str">
            <v/>
          </cell>
          <cell r="C755" t="str">
            <v/>
          </cell>
          <cell r="E755" t="str">
            <v>250l</v>
          </cell>
          <cell r="F755" t="str">
            <v>M¸y trén 250l</v>
          </cell>
          <cell r="G755" t="str">
            <v>Ca</v>
          </cell>
          <cell r="H755">
            <v>9.5000000000000001E-2</v>
          </cell>
          <cell r="I755">
            <v>96272</v>
          </cell>
          <cell r="J755">
            <v>9145.84</v>
          </cell>
          <cell r="M755">
            <v>9145.84</v>
          </cell>
        </row>
        <row r="756">
          <cell r="B756" t="str">
            <v/>
          </cell>
          <cell r="C756" t="str">
            <v/>
          </cell>
          <cell r="E756" t="str">
            <v>dd</v>
          </cell>
          <cell r="F756" t="str">
            <v>M¸y ®Çm dïi 1,5KW</v>
          </cell>
          <cell r="G756" t="str">
            <v>Ca</v>
          </cell>
          <cell r="H756">
            <v>8.8999999999999996E-2</v>
          </cell>
          <cell r="I756">
            <v>37456</v>
          </cell>
          <cell r="J756">
            <v>3333.5839999999998</v>
          </cell>
          <cell r="M756">
            <v>3333.5839999999998</v>
          </cell>
        </row>
        <row r="757">
          <cell r="B757">
            <v>103</v>
          </cell>
          <cell r="C757">
            <v>1242</v>
          </cell>
          <cell r="D757" t="str">
            <v>HA6210</v>
          </cell>
          <cell r="F757" t="str">
            <v>Bª t«ng t¨ng c­êng M250 ®¸ 1x2</v>
          </cell>
          <cell r="G757" t="str">
            <v>m3</v>
          </cell>
          <cell r="I757" t="str">
            <v/>
          </cell>
          <cell r="K757">
            <v>533964.56069889513</v>
          </cell>
          <cell r="L757">
            <v>40910.799999999996</v>
          </cell>
          <cell r="M757">
            <v>12642.59325</v>
          </cell>
        </row>
        <row r="758">
          <cell r="B758" t="str">
            <v/>
          </cell>
          <cell r="C758" t="str">
            <v/>
          </cell>
          <cell r="F758" t="str">
            <v>a. VËt liÖu</v>
          </cell>
          <cell r="J758">
            <v>533964.56069889513</v>
          </cell>
        </row>
        <row r="759">
          <cell r="B759" t="str">
            <v/>
          </cell>
          <cell r="C759" t="str">
            <v>m3</v>
          </cell>
          <cell r="E759" t="str">
            <v>vu</v>
          </cell>
          <cell r="F759" t="str">
            <v>V÷a BT M250 ®¸ 1x2 ®é sôt 2-4</v>
          </cell>
          <cell r="G759" t="str">
            <v>m3</v>
          </cell>
          <cell r="H759">
            <v>1.0249999999999999</v>
          </cell>
          <cell r="I759">
            <v>500904.84118095232</v>
          </cell>
          <cell r="J759">
            <v>513427.46221047611</v>
          </cell>
          <cell r="K759">
            <v>513427.46221047611</v>
          </cell>
        </row>
        <row r="760">
          <cell r="B760" t="str">
            <v/>
          </cell>
          <cell r="C760" t="str">
            <v/>
          </cell>
          <cell r="E760" t="str">
            <v>#</v>
          </cell>
          <cell r="F760" t="str">
            <v>VËt liÖu kh¸c</v>
          </cell>
          <cell r="G760" t="str">
            <v>%</v>
          </cell>
          <cell r="H760">
            <v>4</v>
          </cell>
          <cell r="I760">
            <v>513427.46221047611</v>
          </cell>
          <cell r="J760">
            <v>20537.098488419044</v>
          </cell>
          <cell r="K760">
            <v>20537.098488419044</v>
          </cell>
        </row>
        <row r="761">
          <cell r="B761" t="str">
            <v/>
          </cell>
          <cell r="C761" t="str">
            <v/>
          </cell>
          <cell r="F761" t="str">
            <v>b. Nh©n c«ng</v>
          </cell>
          <cell r="J761">
            <v>40910.799999999996</v>
          </cell>
        </row>
        <row r="762">
          <cell r="B762" t="str">
            <v/>
          </cell>
          <cell r="C762" t="str">
            <v/>
          </cell>
          <cell r="E762">
            <v>3.5</v>
          </cell>
          <cell r="F762" t="str">
            <v>Nh©n c«ng bËc 3,5/7</v>
          </cell>
          <cell r="G762" t="str">
            <v xml:space="preserve">C«ng </v>
          </cell>
          <cell r="H762">
            <v>2.8</v>
          </cell>
          <cell r="I762">
            <v>14611</v>
          </cell>
          <cell r="J762">
            <v>40910.799999999996</v>
          </cell>
          <cell r="L762">
            <v>40910.799999999996</v>
          </cell>
        </row>
        <row r="763">
          <cell r="B763" t="str">
            <v/>
          </cell>
          <cell r="C763" t="str">
            <v/>
          </cell>
          <cell r="F763" t="str">
            <v>c. M¸y thi c«ng</v>
          </cell>
          <cell r="J763">
            <v>12642.59325</v>
          </cell>
        </row>
        <row r="764">
          <cell r="B764" t="str">
            <v/>
          </cell>
          <cell r="C764" t="str">
            <v/>
          </cell>
          <cell r="E764" t="str">
            <v>250l</v>
          </cell>
          <cell r="F764" t="str">
            <v>M¸y trén 250l</v>
          </cell>
          <cell r="G764" t="str">
            <v>Ca</v>
          </cell>
          <cell r="H764">
            <v>9.5000000000000001E-2</v>
          </cell>
          <cell r="I764">
            <v>96272</v>
          </cell>
          <cell r="J764">
            <v>9145.84</v>
          </cell>
          <cell r="M764">
            <v>9145.84</v>
          </cell>
        </row>
        <row r="765">
          <cell r="B765" t="str">
            <v/>
          </cell>
          <cell r="C765" t="str">
            <v/>
          </cell>
          <cell r="E765" t="str">
            <v>db1</v>
          </cell>
          <cell r="F765" t="str">
            <v>M¸y ®Çm bµn 1KW</v>
          </cell>
          <cell r="G765" t="str">
            <v>Ca</v>
          </cell>
          <cell r="H765">
            <v>8.8999999999999996E-2</v>
          </cell>
          <cell r="I765">
            <v>32525</v>
          </cell>
          <cell r="J765">
            <v>2894.7249999999999</v>
          </cell>
          <cell r="M765">
            <v>2894.7249999999999</v>
          </cell>
        </row>
        <row r="766">
          <cell r="B766" t="str">
            <v/>
          </cell>
          <cell r="C766" t="str">
            <v/>
          </cell>
          <cell r="E766" t="str">
            <v>m#</v>
          </cell>
          <cell r="F766" t="str">
            <v>M¸y kh¸c</v>
          </cell>
          <cell r="G766" t="str">
            <v>%</v>
          </cell>
          <cell r="H766">
            <v>5</v>
          </cell>
          <cell r="I766">
            <v>12040.565000000001</v>
          </cell>
          <cell r="J766">
            <v>602.02825000000007</v>
          </cell>
          <cell r="M766">
            <v>602.02825000000007</v>
          </cell>
        </row>
        <row r="767">
          <cell r="B767">
            <v>104</v>
          </cell>
          <cell r="C767">
            <v>1242</v>
          </cell>
          <cell r="D767" t="str">
            <v>IA2511</v>
          </cell>
          <cell r="F767" t="str">
            <v>Cèt thÐp BT t¨ng c­êng d=8mm</v>
          </cell>
          <cell r="G767" t="str">
            <v>TÊn</v>
          </cell>
          <cell r="I767" t="str">
            <v/>
          </cell>
          <cell r="K767">
            <v>4872452.1885714279</v>
          </cell>
          <cell r="L767">
            <v>213758.93000000002</v>
          </cell>
          <cell r="M767">
            <v>15915.6</v>
          </cell>
        </row>
        <row r="768">
          <cell r="B768" t="str">
            <v/>
          </cell>
          <cell r="C768" t="str">
            <v/>
          </cell>
          <cell r="F768" t="str">
            <v>a. VËt liÖu</v>
          </cell>
          <cell r="J768">
            <v>4872452.1885714279</v>
          </cell>
        </row>
        <row r="769">
          <cell r="B769" t="str">
            <v/>
          </cell>
          <cell r="C769" t="str">
            <v/>
          </cell>
          <cell r="E769" t="str">
            <v>d8</v>
          </cell>
          <cell r="F769" t="str">
            <v>ThÐp trßn d=8mm</v>
          </cell>
          <cell r="G769" t="str">
            <v>kg</v>
          </cell>
          <cell r="H769">
            <v>1005</v>
          </cell>
          <cell r="I769">
            <v>4707.542476190476</v>
          </cell>
          <cell r="J769">
            <v>4731080.1885714279</v>
          </cell>
          <cell r="K769">
            <v>4731080.1885714279</v>
          </cell>
        </row>
        <row r="770">
          <cell r="B770" t="str">
            <v/>
          </cell>
          <cell r="C770" t="str">
            <v/>
          </cell>
          <cell r="E770" t="str">
            <v>d</v>
          </cell>
          <cell r="F770" t="str">
            <v xml:space="preserve">D©y thÐp </v>
          </cell>
          <cell r="G770" t="str">
            <v>kg</v>
          </cell>
          <cell r="H770">
            <v>21.42</v>
          </cell>
          <cell r="I770">
            <v>6600</v>
          </cell>
          <cell r="J770">
            <v>141372</v>
          </cell>
          <cell r="K770">
            <v>141372</v>
          </cell>
        </row>
        <row r="771">
          <cell r="B771" t="str">
            <v/>
          </cell>
          <cell r="C771" t="str">
            <v/>
          </cell>
          <cell r="F771" t="str">
            <v>b. Nh©n c«ng</v>
          </cell>
          <cell r="J771">
            <v>213758.93000000002</v>
          </cell>
        </row>
        <row r="772">
          <cell r="B772" t="str">
            <v/>
          </cell>
          <cell r="C772" t="str">
            <v/>
          </cell>
          <cell r="E772">
            <v>3.5</v>
          </cell>
          <cell r="F772" t="str">
            <v>Nh©n c«ng bËc 3,5/7</v>
          </cell>
          <cell r="G772" t="str">
            <v xml:space="preserve">C«ng </v>
          </cell>
          <cell r="H772">
            <v>14.63</v>
          </cell>
          <cell r="I772">
            <v>14611</v>
          </cell>
          <cell r="J772">
            <v>213758.93000000002</v>
          </cell>
          <cell r="L772">
            <v>213758.93000000002</v>
          </cell>
        </row>
        <row r="773">
          <cell r="B773" t="str">
            <v/>
          </cell>
          <cell r="C773" t="str">
            <v/>
          </cell>
          <cell r="F773" t="str">
            <v>c. M¸y thi c«ng</v>
          </cell>
          <cell r="J773">
            <v>15915.6</v>
          </cell>
        </row>
        <row r="774">
          <cell r="B774" t="str">
            <v/>
          </cell>
          <cell r="C774" t="str">
            <v/>
          </cell>
          <cell r="E774" t="str">
            <v>cu</v>
          </cell>
          <cell r="F774" t="str">
            <v>M¸y c¾t uèn cèt thÐp</v>
          </cell>
          <cell r="G774" t="str">
            <v>Ca</v>
          </cell>
          <cell r="H774">
            <v>0.4</v>
          </cell>
          <cell r="I774">
            <v>39789</v>
          </cell>
          <cell r="J774">
            <v>15915.6</v>
          </cell>
          <cell r="M774">
            <v>15915.6</v>
          </cell>
        </row>
        <row r="775">
          <cell r="B775">
            <v>105</v>
          </cell>
          <cell r="C775">
            <v>1242</v>
          </cell>
          <cell r="D775" t="str">
            <v>IA2511</v>
          </cell>
          <cell r="F775" t="str">
            <v>Cèt thÐp BT t¨ng c­êng d=10mm</v>
          </cell>
          <cell r="G775" t="str">
            <v>TÊn</v>
          </cell>
          <cell r="I775" t="str">
            <v/>
          </cell>
          <cell r="K775">
            <v>4585309.3314285716</v>
          </cell>
          <cell r="L775">
            <v>213758.93000000002</v>
          </cell>
          <cell r="M775">
            <v>15915.6</v>
          </cell>
        </row>
        <row r="776">
          <cell r="B776" t="str">
            <v/>
          </cell>
          <cell r="C776" t="str">
            <v/>
          </cell>
          <cell r="F776" t="str">
            <v>a. VËt liÖu</v>
          </cell>
          <cell r="J776">
            <v>4585309.3314285716</v>
          </cell>
        </row>
        <row r="777">
          <cell r="B777" t="str">
            <v/>
          </cell>
          <cell r="C777" t="str">
            <v/>
          </cell>
          <cell r="E777" t="str">
            <v>d10</v>
          </cell>
          <cell r="F777" t="str">
            <v>ThÐp trßn d=10mm</v>
          </cell>
          <cell r="G777" t="str">
            <v>kg</v>
          </cell>
          <cell r="H777">
            <v>1005</v>
          </cell>
          <cell r="I777">
            <v>4421.8281904761907</v>
          </cell>
          <cell r="J777">
            <v>4443937.3314285716</v>
          </cell>
          <cell r="K777">
            <v>4443937.3314285716</v>
          </cell>
        </row>
        <row r="778">
          <cell r="B778" t="str">
            <v/>
          </cell>
          <cell r="C778" t="str">
            <v/>
          </cell>
          <cell r="E778" t="str">
            <v>d</v>
          </cell>
          <cell r="F778" t="str">
            <v xml:space="preserve">D©y thÐp </v>
          </cell>
          <cell r="G778" t="str">
            <v>kg</v>
          </cell>
          <cell r="H778">
            <v>21.42</v>
          </cell>
          <cell r="I778">
            <v>6600</v>
          </cell>
          <cell r="J778">
            <v>141372</v>
          </cell>
          <cell r="K778">
            <v>141372</v>
          </cell>
        </row>
        <row r="779">
          <cell r="B779" t="str">
            <v/>
          </cell>
          <cell r="C779" t="str">
            <v/>
          </cell>
          <cell r="F779" t="str">
            <v>b. Nh©n c«ng</v>
          </cell>
          <cell r="J779">
            <v>213758.93000000002</v>
          </cell>
        </row>
        <row r="780">
          <cell r="B780" t="str">
            <v/>
          </cell>
          <cell r="C780" t="str">
            <v/>
          </cell>
          <cell r="E780">
            <v>3.5</v>
          </cell>
          <cell r="F780" t="str">
            <v>Nh©n c«ng bËc 3,5/7</v>
          </cell>
          <cell r="G780" t="str">
            <v xml:space="preserve">C«ng </v>
          </cell>
          <cell r="H780">
            <v>14.63</v>
          </cell>
          <cell r="I780">
            <v>14611</v>
          </cell>
          <cell r="J780">
            <v>213758.93000000002</v>
          </cell>
          <cell r="L780">
            <v>213758.93000000002</v>
          </cell>
        </row>
        <row r="781">
          <cell r="B781" t="str">
            <v/>
          </cell>
          <cell r="C781" t="str">
            <v/>
          </cell>
          <cell r="F781" t="str">
            <v>c. M¸y thi c«ng</v>
          </cell>
          <cell r="J781">
            <v>15915.6</v>
          </cell>
        </row>
        <row r="782">
          <cell r="B782" t="str">
            <v/>
          </cell>
          <cell r="C782" t="str">
            <v/>
          </cell>
          <cell r="E782" t="str">
            <v>cu</v>
          </cell>
          <cell r="F782" t="str">
            <v>M¸y c¾t uèn cèt thÐp</v>
          </cell>
          <cell r="G782" t="str">
            <v>Ca</v>
          </cell>
          <cell r="H782">
            <v>0.4</v>
          </cell>
          <cell r="I782">
            <v>39789</v>
          </cell>
          <cell r="J782">
            <v>15915.6</v>
          </cell>
          <cell r="M782">
            <v>15915.6</v>
          </cell>
        </row>
        <row r="783">
          <cell r="B783">
            <v>106</v>
          </cell>
          <cell r="C783">
            <v>1242</v>
          </cell>
          <cell r="D783" t="str">
            <v>LA.3130vd</v>
          </cell>
          <cell r="F783" t="str">
            <v>CÈu dÇm vµo vÞ trÝ di chuyÓn</v>
          </cell>
          <cell r="G783" t="str">
            <v>DÇm</v>
          </cell>
          <cell r="I783" t="str">
            <v/>
          </cell>
          <cell r="K783">
            <v>0</v>
          </cell>
          <cell r="L783">
            <v>15957.76</v>
          </cell>
          <cell r="M783">
            <v>107045.25</v>
          </cell>
        </row>
        <row r="784">
          <cell r="B784" t="str">
            <v/>
          </cell>
          <cell r="C784" t="str">
            <v/>
          </cell>
          <cell r="F784" t="str">
            <v>b. Nh©n c«ng</v>
          </cell>
          <cell r="J784">
            <v>15957.76</v>
          </cell>
        </row>
        <row r="785">
          <cell r="B785" t="str">
            <v/>
          </cell>
          <cell r="C785" t="str">
            <v/>
          </cell>
          <cell r="E785" t="str">
            <v>n4</v>
          </cell>
          <cell r="F785" t="str">
            <v>Nh©n c«ng bËc 4,0/7</v>
          </cell>
          <cell r="G785" t="str">
            <v xml:space="preserve">C«ng </v>
          </cell>
          <cell r="H785">
            <v>1.04</v>
          </cell>
          <cell r="I785">
            <v>15344</v>
          </cell>
          <cell r="J785">
            <v>15957.76</v>
          </cell>
          <cell r="L785">
            <v>15957.76</v>
          </cell>
        </row>
        <row r="786">
          <cell r="B786" t="str">
            <v/>
          </cell>
          <cell r="C786" t="str">
            <v/>
          </cell>
          <cell r="F786" t="str">
            <v>c. M¸y thi c«ng</v>
          </cell>
          <cell r="J786">
            <v>107045.25</v>
          </cell>
        </row>
        <row r="787">
          <cell r="B787" t="str">
            <v/>
          </cell>
          <cell r="C787" t="str">
            <v/>
          </cell>
          <cell r="E787" t="str">
            <v>c16t</v>
          </cell>
          <cell r="F787" t="str">
            <v>CÈu 16T</v>
          </cell>
          <cell r="G787" t="str">
            <v>Ca</v>
          </cell>
          <cell r="H787">
            <v>0.13</v>
          </cell>
          <cell r="I787">
            <v>823425</v>
          </cell>
          <cell r="J787">
            <v>107045.25</v>
          </cell>
          <cell r="M787">
            <v>107045.25</v>
          </cell>
        </row>
        <row r="788">
          <cell r="B788">
            <v>107</v>
          </cell>
          <cell r="C788">
            <v>1242</v>
          </cell>
          <cell r="D788" t="str">
            <v>HG7410</v>
          </cell>
          <cell r="F788" t="str">
            <v>DÇm BTCT M300 (dÇm T)</v>
          </cell>
          <cell r="G788" t="str">
            <v>m3</v>
          </cell>
          <cell r="I788" t="str">
            <v/>
          </cell>
          <cell r="K788">
            <v>527564.85933538002</v>
          </cell>
          <cell r="L788">
            <v>64444.800000000003</v>
          </cell>
          <cell r="M788">
            <v>30637.253499999999</v>
          </cell>
        </row>
        <row r="789">
          <cell r="B789" t="str">
            <v/>
          </cell>
          <cell r="C789" t="str">
            <v/>
          </cell>
          <cell r="F789" t="str">
            <v>a. VËt liÖu</v>
          </cell>
          <cell r="J789">
            <v>527564.85933538002</v>
          </cell>
        </row>
        <row r="790">
          <cell r="B790" t="str">
            <v/>
          </cell>
          <cell r="C790" t="str">
            <v>m3</v>
          </cell>
          <cell r="E790" t="str">
            <v>vu</v>
          </cell>
          <cell r="F790" t="str">
            <v>V÷a BT M300 ®¸ 1x2 ®é sôt 2-4</v>
          </cell>
          <cell r="G790" t="str">
            <v>m3</v>
          </cell>
          <cell r="H790">
            <v>1.0149999999999999</v>
          </cell>
          <cell r="I790">
            <v>517182.42220952385</v>
          </cell>
          <cell r="J790">
            <v>524940.1585426667</v>
          </cell>
          <cell r="K790">
            <v>524940.1585426667</v>
          </cell>
        </row>
        <row r="791">
          <cell r="B791" t="str">
            <v/>
          </cell>
          <cell r="C791" t="str">
            <v/>
          </cell>
          <cell r="E791" t="str">
            <v>#</v>
          </cell>
          <cell r="F791" t="str">
            <v>VËt liÖu kh¸c</v>
          </cell>
          <cell r="G791" t="str">
            <v>%</v>
          </cell>
          <cell r="H791">
            <v>0.5</v>
          </cell>
          <cell r="I791">
            <v>524940.1585426667</v>
          </cell>
          <cell r="J791">
            <v>2624.7007927133336</v>
          </cell>
          <cell r="K791">
            <v>2624.7007927133336</v>
          </cell>
        </row>
        <row r="792">
          <cell r="B792" t="str">
            <v/>
          </cell>
          <cell r="C792" t="str">
            <v/>
          </cell>
          <cell r="F792" t="str">
            <v>b. Nh©n c«ng</v>
          </cell>
          <cell r="J792">
            <v>64444.800000000003</v>
          </cell>
        </row>
        <row r="793">
          <cell r="B793" t="str">
            <v/>
          </cell>
          <cell r="C793" t="str">
            <v/>
          </cell>
          <cell r="E793" t="str">
            <v>n4</v>
          </cell>
          <cell r="F793" t="str">
            <v>Nh©n c«ng bËc 4,0/7</v>
          </cell>
          <cell r="G793" t="str">
            <v xml:space="preserve">C«ng </v>
          </cell>
          <cell r="H793">
            <v>4.2</v>
          </cell>
          <cell r="I793">
            <v>15344</v>
          </cell>
          <cell r="J793">
            <v>64444.800000000003</v>
          </cell>
          <cell r="L793">
            <v>64444.800000000003</v>
          </cell>
        </row>
        <row r="794">
          <cell r="B794" t="str">
            <v/>
          </cell>
          <cell r="C794" t="str">
            <v/>
          </cell>
          <cell r="F794" t="str">
            <v>c. M¸y thi c«ng</v>
          </cell>
          <cell r="J794">
            <v>30637.253499999999</v>
          </cell>
        </row>
        <row r="795">
          <cell r="B795" t="str">
            <v/>
          </cell>
          <cell r="C795" t="str">
            <v/>
          </cell>
          <cell r="E795" t="str">
            <v>250l</v>
          </cell>
          <cell r="F795" t="str">
            <v>M¸y trén 250l</v>
          </cell>
          <cell r="G795" t="str">
            <v>Ca</v>
          </cell>
          <cell r="H795">
            <v>9.5000000000000001E-2</v>
          </cell>
          <cell r="I795">
            <v>96272</v>
          </cell>
          <cell r="J795">
            <v>9145.84</v>
          </cell>
          <cell r="M795">
            <v>9145.84</v>
          </cell>
        </row>
        <row r="796">
          <cell r="B796" t="str">
            <v/>
          </cell>
          <cell r="C796" t="str">
            <v/>
          </cell>
          <cell r="E796" t="str">
            <v>dd</v>
          </cell>
          <cell r="F796" t="str">
            <v>M¸y ®Çm dïi 1,5KW</v>
          </cell>
          <cell r="G796" t="str">
            <v>Ca</v>
          </cell>
          <cell r="H796">
            <v>0.25</v>
          </cell>
          <cell r="I796">
            <v>37456</v>
          </cell>
          <cell r="J796">
            <v>9364</v>
          </cell>
          <cell r="M796">
            <v>9364</v>
          </cell>
        </row>
        <row r="797">
          <cell r="B797" t="str">
            <v/>
          </cell>
          <cell r="C797" t="str">
            <v/>
          </cell>
          <cell r="E797" t="str">
            <v>db1</v>
          </cell>
          <cell r="F797" t="str">
            <v>M¸y ®Çm bµn 1KW</v>
          </cell>
          <cell r="G797" t="str">
            <v>Ca</v>
          </cell>
          <cell r="H797">
            <v>0.25</v>
          </cell>
          <cell r="I797">
            <v>32525</v>
          </cell>
          <cell r="J797">
            <v>8131.25</v>
          </cell>
          <cell r="M797">
            <v>8131.25</v>
          </cell>
        </row>
        <row r="798">
          <cell r="B798" t="str">
            <v/>
          </cell>
          <cell r="C798" t="str">
            <v/>
          </cell>
          <cell r="E798" t="str">
            <v>m#</v>
          </cell>
          <cell r="F798" t="str">
            <v>M¸y kh¸c</v>
          </cell>
          <cell r="G798" t="str">
            <v>%</v>
          </cell>
          <cell r="H798">
            <v>15</v>
          </cell>
          <cell r="I798">
            <v>26641.09</v>
          </cell>
          <cell r="J798">
            <v>3996.1634999999997</v>
          </cell>
          <cell r="M798">
            <v>3996.1634999999997</v>
          </cell>
        </row>
        <row r="799">
          <cell r="B799">
            <v>108</v>
          </cell>
          <cell r="C799">
            <v>1242</v>
          </cell>
          <cell r="D799" t="str">
            <v>KQ5320</v>
          </cell>
          <cell r="F799" t="str">
            <v>V¸n khu«n thÐp ®óc dÇm T</v>
          </cell>
          <cell r="G799" t="str">
            <v>100m2</v>
          </cell>
          <cell r="I799" t="str">
            <v/>
          </cell>
          <cell r="K799">
            <v>3363784.3623885713</v>
          </cell>
          <cell r="L799">
            <v>2875380</v>
          </cell>
          <cell r="M799">
            <v>1135055.7224999999</v>
          </cell>
        </row>
        <row r="800">
          <cell r="B800" t="str">
            <v/>
          </cell>
          <cell r="C800" t="str">
            <v/>
          </cell>
          <cell r="F800" t="str">
            <v>a. VËt liÖu</v>
          </cell>
          <cell r="J800">
            <v>3363784.3623885713</v>
          </cell>
        </row>
        <row r="801">
          <cell r="B801" t="str">
            <v/>
          </cell>
          <cell r="C801" t="str">
            <v/>
          </cell>
          <cell r="E801" t="str">
            <v>t</v>
          </cell>
          <cell r="F801" t="str">
            <v>ThÐp b¶n</v>
          </cell>
          <cell r="G801" t="str">
            <v>kg</v>
          </cell>
          <cell r="H801">
            <v>360</v>
          </cell>
          <cell r="I801">
            <v>4612.3043809523806</v>
          </cell>
          <cell r="J801">
            <v>1660429.577142857</v>
          </cell>
          <cell r="K801">
            <v>1660429.577142857</v>
          </cell>
        </row>
        <row r="802">
          <cell r="B802" t="str">
            <v/>
          </cell>
          <cell r="C802" t="str">
            <v/>
          </cell>
          <cell r="E802" t="str">
            <v>th</v>
          </cell>
          <cell r="F802" t="str">
            <v>ThÐp h×nh</v>
          </cell>
          <cell r="G802" t="str">
            <v>kg</v>
          </cell>
          <cell r="H802">
            <v>156</v>
          </cell>
          <cell r="I802">
            <v>4612.3043809523806</v>
          </cell>
          <cell r="J802">
            <v>719519.48342857137</v>
          </cell>
          <cell r="K802">
            <v>719519.48342857137</v>
          </cell>
        </row>
        <row r="803">
          <cell r="B803" t="str">
            <v/>
          </cell>
          <cell r="C803" t="str">
            <v/>
          </cell>
          <cell r="E803" t="str">
            <v>q</v>
          </cell>
          <cell r="F803" t="str">
            <v>Que hµn</v>
          </cell>
          <cell r="G803" t="str">
            <v>kg</v>
          </cell>
          <cell r="H803">
            <v>16.5</v>
          </cell>
          <cell r="I803">
            <v>11000</v>
          </cell>
          <cell r="J803">
            <v>181500</v>
          </cell>
          <cell r="K803">
            <v>181500</v>
          </cell>
        </row>
        <row r="804">
          <cell r="B804" t="str">
            <v/>
          </cell>
          <cell r="C804" t="str">
            <v/>
          </cell>
          <cell r="E804" t="str">
            <v>«</v>
          </cell>
          <cell r="F804" t="str">
            <v>«xy</v>
          </cell>
          <cell r="G804" t="str">
            <v>chai</v>
          </cell>
          <cell r="H804">
            <v>1.8</v>
          </cell>
          <cell r="I804">
            <v>55650</v>
          </cell>
          <cell r="J804">
            <v>100170</v>
          </cell>
          <cell r="K804">
            <v>100170</v>
          </cell>
        </row>
        <row r="805">
          <cell r="B805" t="str">
            <v/>
          </cell>
          <cell r="C805" t="str">
            <v/>
          </cell>
          <cell r="E805" t="str">
            <v>®</v>
          </cell>
          <cell r="F805" t="str">
            <v>§Êt ®Ìn</v>
          </cell>
          <cell r="G805" t="str">
            <v>kg</v>
          </cell>
          <cell r="H805">
            <v>7.7</v>
          </cell>
          <cell r="I805">
            <v>9030</v>
          </cell>
          <cell r="J805">
            <v>69531</v>
          </cell>
          <cell r="K805">
            <v>69531</v>
          </cell>
        </row>
        <row r="806">
          <cell r="B806" t="str">
            <v/>
          </cell>
          <cell r="C806" t="str">
            <v/>
          </cell>
          <cell r="E806" t="str">
            <v>td</v>
          </cell>
          <cell r="F806" t="str">
            <v>T¨ng ®¬</v>
          </cell>
          <cell r="G806" t="str">
            <v>C¸i</v>
          </cell>
          <cell r="H806">
            <v>3.2</v>
          </cell>
          <cell r="I806">
            <v>10500</v>
          </cell>
          <cell r="J806">
            <v>33600</v>
          </cell>
          <cell r="K806">
            <v>33600</v>
          </cell>
        </row>
        <row r="807">
          <cell r="B807" t="str">
            <v/>
          </cell>
          <cell r="C807" t="str">
            <v/>
          </cell>
          <cell r="E807" t="str">
            <v>dau</v>
          </cell>
          <cell r="F807" t="str">
            <v>DÇu b«i tr¬n</v>
          </cell>
          <cell r="G807" t="str">
            <v>kg</v>
          </cell>
          <cell r="H807">
            <v>52</v>
          </cell>
          <cell r="I807">
            <v>2625</v>
          </cell>
          <cell r="J807">
            <v>136500</v>
          </cell>
          <cell r="K807">
            <v>136500</v>
          </cell>
        </row>
        <row r="808">
          <cell r="B808" t="str">
            <v/>
          </cell>
          <cell r="C808" t="str">
            <v/>
          </cell>
          <cell r="E808" t="str">
            <v>m28</v>
          </cell>
          <cell r="F808" t="str">
            <v>Bul«ng M28x105</v>
          </cell>
          <cell r="G808" t="str">
            <v>C¸i</v>
          </cell>
          <cell r="H808">
            <v>62</v>
          </cell>
          <cell r="I808">
            <v>5880</v>
          </cell>
          <cell r="J808">
            <v>364560</v>
          </cell>
          <cell r="K808">
            <v>364560</v>
          </cell>
        </row>
        <row r="809">
          <cell r="B809" t="str">
            <v/>
          </cell>
          <cell r="C809" t="str">
            <v/>
          </cell>
          <cell r="E809" t="str">
            <v>#</v>
          </cell>
          <cell r="F809" t="str">
            <v>VËt liÖu kh¸c</v>
          </cell>
          <cell r="G809" t="str">
            <v>%</v>
          </cell>
          <cell r="H809">
            <v>3</v>
          </cell>
          <cell r="I809">
            <v>3265810.0605714284</v>
          </cell>
          <cell r="J809">
            <v>97974.301817142856</v>
          </cell>
          <cell r="K809">
            <v>97974.301817142856</v>
          </cell>
        </row>
        <row r="810">
          <cell r="B810" t="str">
            <v/>
          </cell>
          <cell r="C810" t="str">
            <v/>
          </cell>
          <cell r="F810" t="str">
            <v>b. Nh©n c«ng</v>
          </cell>
          <cell r="J810">
            <v>2875380</v>
          </cell>
        </row>
        <row r="811">
          <cell r="B811" t="str">
            <v/>
          </cell>
          <cell r="C811" t="str">
            <v/>
          </cell>
          <cell r="E811">
            <v>4.5</v>
          </cell>
          <cell r="F811" t="str">
            <v>Nh©n c«ng bËc 4,5/7</v>
          </cell>
          <cell r="G811" t="str">
            <v xml:space="preserve">C«ng </v>
          </cell>
          <cell r="H811">
            <v>170</v>
          </cell>
          <cell r="I811">
            <v>16914</v>
          </cell>
          <cell r="J811">
            <v>2875380</v>
          </cell>
          <cell r="L811">
            <v>2875380</v>
          </cell>
        </row>
        <row r="812">
          <cell r="B812" t="str">
            <v/>
          </cell>
          <cell r="C812" t="str">
            <v/>
          </cell>
          <cell r="F812" t="str">
            <v>c. M¸y thi c«ng</v>
          </cell>
          <cell r="J812">
            <v>1135055.7224999999</v>
          </cell>
        </row>
        <row r="813">
          <cell r="B813" t="str">
            <v/>
          </cell>
          <cell r="C813" t="str">
            <v/>
          </cell>
          <cell r="E813" t="str">
            <v>h23</v>
          </cell>
          <cell r="F813" t="str">
            <v>M¸y hµn 23KW</v>
          </cell>
          <cell r="G813" t="str">
            <v>Ca</v>
          </cell>
          <cell r="H813">
            <v>4.5</v>
          </cell>
          <cell r="I813">
            <v>77338</v>
          </cell>
          <cell r="J813">
            <v>348021</v>
          </cell>
          <cell r="M813">
            <v>348021</v>
          </cell>
        </row>
        <row r="814">
          <cell r="B814" t="str">
            <v/>
          </cell>
          <cell r="C814" t="str">
            <v/>
          </cell>
          <cell r="E814" t="str">
            <v>cth</v>
          </cell>
          <cell r="F814" t="str">
            <v>M¸y c¾t thÐp</v>
          </cell>
          <cell r="G814" t="str">
            <v>Ca</v>
          </cell>
          <cell r="H814">
            <v>0.25</v>
          </cell>
          <cell r="I814">
            <v>164322</v>
          </cell>
          <cell r="J814">
            <v>41080.5</v>
          </cell>
          <cell r="M814">
            <v>41080.5</v>
          </cell>
        </row>
        <row r="815">
          <cell r="B815" t="str">
            <v/>
          </cell>
          <cell r="C815" t="str">
            <v/>
          </cell>
          <cell r="E815" t="str">
            <v>toi5</v>
          </cell>
          <cell r="F815" t="str">
            <v>Têi ®iÖn 5T</v>
          </cell>
          <cell r="G815" t="str">
            <v>Ca</v>
          </cell>
          <cell r="H815">
            <v>1</v>
          </cell>
          <cell r="I815">
            <v>70440</v>
          </cell>
          <cell r="J815">
            <v>70440</v>
          </cell>
          <cell r="M815">
            <v>70440</v>
          </cell>
        </row>
        <row r="816">
          <cell r="B816" t="str">
            <v/>
          </cell>
          <cell r="C816" t="str">
            <v/>
          </cell>
          <cell r="E816" t="str">
            <v>c16t</v>
          </cell>
          <cell r="F816" t="str">
            <v>CÈu 16T</v>
          </cell>
          <cell r="G816" t="str">
            <v>Ca</v>
          </cell>
          <cell r="H816">
            <v>0.8</v>
          </cell>
          <cell r="I816">
            <v>823425</v>
          </cell>
          <cell r="J816">
            <v>658740</v>
          </cell>
          <cell r="M816">
            <v>658740</v>
          </cell>
        </row>
        <row r="817">
          <cell r="B817" t="str">
            <v/>
          </cell>
          <cell r="C817" t="str">
            <v/>
          </cell>
          <cell r="E817" t="str">
            <v>m#</v>
          </cell>
          <cell r="F817" t="str">
            <v>M¸y kh¸c</v>
          </cell>
          <cell r="G817" t="str">
            <v>%</v>
          </cell>
          <cell r="H817">
            <v>1.5</v>
          </cell>
          <cell r="I817">
            <v>1118281.5</v>
          </cell>
          <cell r="J817">
            <v>16774.2225</v>
          </cell>
          <cell r="M817">
            <v>16774.2225</v>
          </cell>
        </row>
        <row r="818">
          <cell r="B818">
            <v>109</v>
          </cell>
          <cell r="C818">
            <v>1242</v>
          </cell>
          <cell r="D818" t="str">
            <v>HG7430</v>
          </cell>
          <cell r="F818" t="str">
            <v>DÇm BTCT M300 (dÇm b¶n)</v>
          </cell>
          <cell r="G818" t="str">
            <v>m3</v>
          </cell>
          <cell r="I818" t="str">
            <v/>
          </cell>
          <cell r="K818">
            <v>527564.85933538002</v>
          </cell>
          <cell r="L818">
            <v>78254.399999999994</v>
          </cell>
          <cell r="M818">
            <v>35819.417999999998</v>
          </cell>
        </row>
        <row r="819">
          <cell r="B819" t="str">
            <v/>
          </cell>
          <cell r="C819" t="str">
            <v/>
          </cell>
          <cell r="F819" t="str">
            <v>a. VËt liÖu</v>
          </cell>
          <cell r="J819">
            <v>527564.85933538002</v>
          </cell>
        </row>
        <row r="820">
          <cell r="B820" t="str">
            <v/>
          </cell>
          <cell r="C820" t="str">
            <v>m3</v>
          </cell>
          <cell r="E820" t="str">
            <v>vu</v>
          </cell>
          <cell r="F820" t="str">
            <v>V÷a BT M300 ®¸ 1x2 ®é sôt 2-4</v>
          </cell>
          <cell r="G820" t="str">
            <v>m3</v>
          </cell>
          <cell r="H820">
            <v>1.0149999999999999</v>
          </cell>
          <cell r="I820">
            <v>517182.42220952385</v>
          </cell>
          <cell r="J820">
            <v>524940.1585426667</v>
          </cell>
          <cell r="K820">
            <v>524940.1585426667</v>
          </cell>
        </row>
        <row r="821">
          <cell r="B821" t="str">
            <v/>
          </cell>
          <cell r="C821" t="str">
            <v/>
          </cell>
          <cell r="E821" t="str">
            <v>#</v>
          </cell>
          <cell r="F821" t="str">
            <v>VËt liÖu kh¸c</v>
          </cell>
          <cell r="G821" t="str">
            <v>%</v>
          </cell>
          <cell r="H821">
            <v>0.5</v>
          </cell>
          <cell r="I821">
            <v>524940.1585426667</v>
          </cell>
          <cell r="J821">
            <v>2624.7007927133336</v>
          </cell>
          <cell r="K821">
            <v>2624.7007927133336</v>
          </cell>
        </row>
        <row r="822">
          <cell r="B822" t="str">
            <v/>
          </cell>
          <cell r="C822" t="str">
            <v/>
          </cell>
          <cell r="F822" t="str">
            <v>b. Nh©n c«ng</v>
          </cell>
          <cell r="J822">
            <v>78254.399999999994</v>
          </cell>
        </row>
        <row r="823">
          <cell r="B823" t="str">
            <v/>
          </cell>
          <cell r="C823" t="str">
            <v/>
          </cell>
          <cell r="E823" t="str">
            <v>n4</v>
          </cell>
          <cell r="F823" t="str">
            <v>Nh©n c«ng bËc 4,0/7</v>
          </cell>
          <cell r="G823" t="str">
            <v xml:space="preserve">C«ng </v>
          </cell>
          <cell r="H823">
            <v>5.0999999999999996</v>
          </cell>
          <cell r="I823">
            <v>15344</v>
          </cell>
          <cell r="J823">
            <v>78254.399999999994</v>
          </cell>
          <cell r="L823">
            <v>78254.399999999994</v>
          </cell>
        </row>
        <row r="824">
          <cell r="B824" t="str">
            <v/>
          </cell>
          <cell r="C824" t="str">
            <v/>
          </cell>
          <cell r="F824" t="str">
            <v>c. M¸y thi c«ng</v>
          </cell>
          <cell r="J824">
            <v>35819.417999999998</v>
          </cell>
        </row>
        <row r="825">
          <cell r="B825" t="str">
            <v/>
          </cell>
          <cell r="C825" t="str">
            <v/>
          </cell>
          <cell r="E825" t="str">
            <v>250l</v>
          </cell>
          <cell r="F825" t="str">
            <v>M¸y trén 250l</v>
          </cell>
          <cell r="G825" t="str">
            <v>Ca</v>
          </cell>
          <cell r="H825">
            <v>0.12</v>
          </cell>
          <cell r="I825">
            <v>96272</v>
          </cell>
          <cell r="J825">
            <v>11552.64</v>
          </cell>
          <cell r="M825">
            <v>11552.64</v>
          </cell>
        </row>
        <row r="826">
          <cell r="B826" t="str">
            <v/>
          </cell>
          <cell r="C826" t="str">
            <v/>
          </cell>
          <cell r="E826" t="str">
            <v>dd</v>
          </cell>
          <cell r="F826" t="str">
            <v>M¸y ®Çm dïi 1,5KW</v>
          </cell>
          <cell r="G826" t="str">
            <v>Ca</v>
          </cell>
          <cell r="H826">
            <v>0.28000000000000003</v>
          </cell>
          <cell r="I826">
            <v>37456</v>
          </cell>
          <cell r="J826">
            <v>10487.68</v>
          </cell>
          <cell r="M826">
            <v>10487.68</v>
          </cell>
        </row>
        <row r="827">
          <cell r="B827" t="str">
            <v/>
          </cell>
          <cell r="C827" t="str">
            <v/>
          </cell>
          <cell r="E827" t="str">
            <v>db1</v>
          </cell>
          <cell r="F827" t="str">
            <v>M¸y ®Çm bµn 1KW</v>
          </cell>
          <cell r="G827" t="str">
            <v>Ca</v>
          </cell>
          <cell r="H827">
            <v>0.28000000000000003</v>
          </cell>
          <cell r="I827">
            <v>32525</v>
          </cell>
          <cell r="J827">
            <v>9107</v>
          </cell>
          <cell r="M827">
            <v>9107</v>
          </cell>
        </row>
        <row r="828">
          <cell r="B828" t="str">
            <v/>
          </cell>
          <cell r="C828" t="str">
            <v/>
          </cell>
          <cell r="E828" t="str">
            <v>m#</v>
          </cell>
          <cell r="F828" t="str">
            <v>M¸y kh¸c</v>
          </cell>
          <cell r="G828" t="str">
            <v>%</v>
          </cell>
          <cell r="H828">
            <v>15</v>
          </cell>
          <cell r="I828">
            <v>31147.32</v>
          </cell>
          <cell r="J828">
            <v>4672.098</v>
          </cell>
          <cell r="M828">
            <v>4672.098</v>
          </cell>
        </row>
        <row r="829">
          <cell r="B829">
            <v>110</v>
          </cell>
          <cell r="C829">
            <v>1242</v>
          </cell>
          <cell r="D829" t="str">
            <v>KQ5310</v>
          </cell>
          <cell r="F829" t="str">
            <v>V¸n khu«n thÐp ®óc dÇm b¶n</v>
          </cell>
          <cell r="G829" t="str">
            <v>100m2</v>
          </cell>
          <cell r="I829" t="str">
            <v/>
          </cell>
          <cell r="K829">
            <v>2818272.4452</v>
          </cell>
          <cell r="L829">
            <v>2300304</v>
          </cell>
          <cell r="M829">
            <v>272824.75200000004</v>
          </cell>
        </row>
        <row r="830">
          <cell r="B830" t="str">
            <v/>
          </cell>
          <cell r="C830" t="str">
            <v/>
          </cell>
          <cell r="F830" t="str">
            <v>a. VËt liÖu</v>
          </cell>
          <cell r="J830">
            <v>2818272.4452</v>
          </cell>
        </row>
        <row r="831">
          <cell r="B831" t="str">
            <v/>
          </cell>
          <cell r="C831" t="str">
            <v/>
          </cell>
          <cell r="E831" t="str">
            <v>t</v>
          </cell>
          <cell r="F831" t="str">
            <v>ThÐp b¶n</v>
          </cell>
          <cell r="G831" t="str">
            <v>kg</v>
          </cell>
          <cell r="H831">
            <v>300</v>
          </cell>
          <cell r="I831">
            <v>4612.3043809523806</v>
          </cell>
          <cell r="J831">
            <v>1383691.3142857142</v>
          </cell>
          <cell r="K831">
            <v>1383691.3142857142</v>
          </cell>
        </row>
        <row r="832">
          <cell r="B832" t="str">
            <v/>
          </cell>
          <cell r="C832" t="str">
            <v/>
          </cell>
          <cell r="E832" t="str">
            <v>th</v>
          </cell>
          <cell r="F832" t="str">
            <v>ThÐp h×nh</v>
          </cell>
          <cell r="G832" t="str">
            <v>kg</v>
          </cell>
          <cell r="H832">
            <v>120</v>
          </cell>
          <cell r="I832">
            <v>4612.3043809523806</v>
          </cell>
          <cell r="J832">
            <v>553476.52571428567</v>
          </cell>
          <cell r="K832">
            <v>553476.52571428567</v>
          </cell>
        </row>
        <row r="833">
          <cell r="B833" t="str">
            <v/>
          </cell>
          <cell r="C833" t="str">
            <v/>
          </cell>
          <cell r="E833" t="str">
            <v>q</v>
          </cell>
          <cell r="F833" t="str">
            <v>Que hµn</v>
          </cell>
          <cell r="G833" t="str">
            <v>kg</v>
          </cell>
          <cell r="H833">
            <v>13</v>
          </cell>
          <cell r="I833">
            <v>11000</v>
          </cell>
          <cell r="J833">
            <v>143000</v>
          </cell>
          <cell r="K833">
            <v>143000</v>
          </cell>
        </row>
        <row r="834">
          <cell r="B834" t="str">
            <v/>
          </cell>
          <cell r="C834" t="str">
            <v/>
          </cell>
          <cell r="E834" t="str">
            <v>«</v>
          </cell>
          <cell r="F834" t="str">
            <v>«xy</v>
          </cell>
          <cell r="G834" t="str">
            <v>chai</v>
          </cell>
          <cell r="H834">
            <v>2.2999999999999998</v>
          </cell>
          <cell r="I834">
            <v>55650</v>
          </cell>
          <cell r="J834">
            <v>127994.99999999999</v>
          </cell>
          <cell r="K834">
            <v>127994.99999999999</v>
          </cell>
        </row>
        <row r="835">
          <cell r="B835" t="str">
            <v/>
          </cell>
          <cell r="C835" t="str">
            <v/>
          </cell>
          <cell r="E835" t="str">
            <v>®</v>
          </cell>
          <cell r="F835" t="str">
            <v>§Êt ®Ìn</v>
          </cell>
          <cell r="G835" t="str">
            <v>kg</v>
          </cell>
          <cell r="H835">
            <v>9.8000000000000007</v>
          </cell>
          <cell r="I835">
            <v>9030</v>
          </cell>
          <cell r="J835">
            <v>88494</v>
          </cell>
          <cell r="K835">
            <v>88494</v>
          </cell>
        </row>
        <row r="836">
          <cell r="B836" t="str">
            <v/>
          </cell>
          <cell r="C836" t="str">
            <v/>
          </cell>
          <cell r="E836" t="str">
            <v>dau</v>
          </cell>
          <cell r="F836" t="str">
            <v>DÇu b«i tr¬n</v>
          </cell>
          <cell r="G836" t="str">
            <v>kg</v>
          </cell>
          <cell r="H836">
            <v>42</v>
          </cell>
          <cell r="I836">
            <v>2625</v>
          </cell>
          <cell r="J836">
            <v>110250</v>
          </cell>
          <cell r="K836">
            <v>110250</v>
          </cell>
        </row>
        <row r="837">
          <cell r="B837" t="str">
            <v/>
          </cell>
          <cell r="C837" t="str">
            <v/>
          </cell>
          <cell r="E837" t="str">
            <v>m28</v>
          </cell>
          <cell r="F837" t="str">
            <v>Bul«ng M28x105</v>
          </cell>
          <cell r="G837" t="str">
            <v>C¸i</v>
          </cell>
          <cell r="H837">
            <v>56</v>
          </cell>
          <cell r="I837">
            <v>5880</v>
          </cell>
          <cell r="J837">
            <v>329280</v>
          </cell>
          <cell r="K837">
            <v>329280</v>
          </cell>
        </row>
        <row r="838">
          <cell r="B838" t="str">
            <v/>
          </cell>
          <cell r="C838" t="str">
            <v/>
          </cell>
          <cell r="E838" t="str">
            <v>#</v>
          </cell>
          <cell r="F838" t="str">
            <v>VËt liÖu kh¸c</v>
          </cell>
          <cell r="G838" t="str">
            <v>%</v>
          </cell>
          <cell r="H838">
            <v>3</v>
          </cell>
          <cell r="I838">
            <v>2736186.84</v>
          </cell>
          <cell r="J838">
            <v>82085.605199999991</v>
          </cell>
          <cell r="K838">
            <v>82085.605199999991</v>
          </cell>
        </row>
        <row r="839">
          <cell r="B839" t="str">
            <v/>
          </cell>
          <cell r="C839" t="str">
            <v/>
          </cell>
          <cell r="F839" t="str">
            <v>b. Nh©n c«ng</v>
          </cell>
          <cell r="J839">
            <v>2300304</v>
          </cell>
        </row>
        <row r="840">
          <cell r="B840" t="str">
            <v/>
          </cell>
          <cell r="C840" t="str">
            <v/>
          </cell>
          <cell r="E840">
            <v>4.5</v>
          </cell>
          <cell r="F840" t="str">
            <v>Nh©n c«ng bËc 4,5/7</v>
          </cell>
          <cell r="G840" t="str">
            <v xml:space="preserve">C«ng </v>
          </cell>
          <cell r="H840">
            <v>136</v>
          </cell>
          <cell r="I840">
            <v>16914</v>
          </cell>
          <cell r="J840">
            <v>2300304</v>
          </cell>
          <cell r="L840">
            <v>2300304</v>
          </cell>
        </row>
        <row r="841">
          <cell r="B841" t="str">
            <v/>
          </cell>
          <cell r="C841" t="str">
            <v/>
          </cell>
          <cell r="F841" t="str">
            <v>c. M¸y thi c«ng</v>
          </cell>
          <cell r="J841">
            <v>272824.75200000004</v>
          </cell>
        </row>
        <row r="842">
          <cell r="B842" t="str">
            <v/>
          </cell>
          <cell r="C842" t="str">
            <v/>
          </cell>
          <cell r="E842" t="str">
            <v>h23</v>
          </cell>
          <cell r="F842" t="str">
            <v>M¸y hµn 23KW</v>
          </cell>
          <cell r="G842" t="str">
            <v>Ca</v>
          </cell>
          <cell r="H842">
            <v>3</v>
          </cell>
          <cell r="I842">
            <v>77338</v>
          </cell>
          <cell r="J842">
            <v>232014</v>
          </cell>
          <cell r="M842">
            <v>232014</v>
          </cell>
        </row>
        <row r="843">
          <cell r="B843" t="str">
            <v/>
          </cell>
          <cell r="C843" t="str">
            <v/>
          </cell>
          <cell r="E843" t="str">
            <v>cth</v>
          </cell>
          <cell r="F843" t="str">
            <v>M¸y c¾t thÐp</v>
          </cell>
          <cell r="G843" t="str">
            <v>Ca</v>
          </cell>
          <cell r="H843">
            <v>0.2</v>
          </cell>
          <cell r="I843">
            <v>164322</v>
          </cell>
          <cell r="J843">
            <v>32864.400000000001</v>
          </cell>
          <cell r="M843">
            <v>32864.400000000001</v>
          </cell>
        </row>
        <row r="844">
          <cell r="B844" t="str">
            <v/>
          </cell>
          <cell r="C844" t="str">
            <v/>
          </cell>
          <cell r="E844" t="str">
            <v>m#</v>
          </cell>
          <cell r="F844" t="str">
            <v>M¸y kh¸c</v>
          </cell>
          <cell r="G844" t="str">
            <v>%</v>
          </cell>
          <cell r="H844">
            <v>3</v>
          </cell>
          <cell r="I844">
            <v>264878.40000000002</v>
          </cell>
          <cell r="J844">
            <v>7946.3520000000008</v>
          </cell>
          <cell r="M844">
            <v>7946.3520000000008</v>
          </cell>
        </row>
        <row r="845">
          <cell r="B845">
            <v>111</v>
          </cell>
          <cell r="C845">
            <v>1242</v>
          </cell>
          <cell r="D845" t="str">
            <v>IB5321</v>
          </cell>
          <cell r="F845" t="str">
            <v>G/c«ng CT dÇm d=6mm</v>
          </cell>
          <cell r="G845" t="str">
            <v>TÊn</v>
          </cell>
          <cell r="I845" t="str">
            <v/>
          </cell>
          <cell r="K845">
            <v>4881241.1885714279</v>
          </cell>
          <cell r="L845">
            <v>121524.48</v>
          </cell>
          <cell r="M845">
            <v>103094.74</v>
          </cell>
        </row>
        <row r="846">
          <cell r="B846" t="str">
            <v/>
          </cell>
          <cell r="C846" t="str">
            <v/>
          </cell>
          <cell r="F846" t="str">
            <v>a. VËt liÖu</v>
          </cell>
          <cell r="J846">
            <v>4881241.1885714279</v>
          </cell>
        </row>
        <row r="847">
          <cell r="B847" t="str">
            <v/>
          </cell>
          <cell r="C847" t="str">
            <v/>
          </cell>
          <cell r="E847" t="str">
            <v>d6</v>
          </cell>
          <cell r="F847" t="str">
            <v>ThÐp trßn d=6mm</v>
          </cell>
          <cell r="G847" t="str">
            <v>kg</v>
          </cell>
          <cell r="H847">
            <v>1005</v>
          </cell>
          <cell r="I847">
            <v>4707.542476190476</v>
          </cell>
          <cell r="J847">
            <v>4731080.1885714279</v>
          </cell>
          <cell r="K847">
            <v>4731080.1885714279</v>
          </cell>
        </row>
        <row r="848">
          <cell r="B848" t="str">
            <v/>
          </cell>
          <cell r="C848" t="str">
            <v/>
          </cell>
          <cell r="E848" t="str">
            <v>d</v>
          </cell>
          <cell r="F848" t="str">
            <v xml:space="preserve">D©y thÐp </v>
          </cell>
          <cell r="G848" t="str">
            <v>kg</v>
          </cell>
          <cell r="H848">
            <v>14.28</v>
          </cell>
          <cell r="I848">
            <v>6600</v>
          </cell>
          <cell r="J848">
            <v>94248</v>
          </cell>
          <cell r="K848">
            <v>94248</v>
          </cell>
        </row>
        <row r="849">
          <cell r="B849" t="str">
            <v/>
          </cell>
          <cell r="C849" t="str">
            <v/>
          </cell>
          <cell r="E849" t="str">
            <v>q</v>
          </cell>
          <cell r="F849" t="str">
            <v>Que hµn</v>
          </cell>
          <cell r="G849" t="str">
            <v>kg</v>
          </cell>
          <cell r="H849">
            <v>5.0830000000000002</v>
          </cell>
          <cell r="I849">
            <v>11000</v>
          </cell>
          <cell r="J849">
            <v>55913</v>
          </cell>
          <cell r="K849">
            <v>55913</v>
          </cell>
        </row>
        <row r="850">
          <cell r="B850" t="str">
            <v/>
          </cell>
          <cell r="C850" t="str">
            <v/>
          </cell>
          <cell r="F850" t="str">
            <v>b. Nh©n c«ng</v>
          </cell>
          <cell r="J850">
            <v>121524.48</v>
          </cell>
        </row>
        <row r="851">
          <cell r="B851" t="str">
            <v/>
          </cell>
          <cell r="C851" t="str">
            <v/>
          </cell>
          <cell r="E851" t="str">
            <v>n4</v>
          </cell>
          <cell r="F851" t="str">
            <v>Nh©n c«ng bËc 4,0/7</v>
          </cell>
          <cell r="G851" t="str">
            <v xml:space="preserve">C«ng </v>
          </cell>
          <cell r="H851">
            <v>7.92</v>
          </cell>
          <cell r="I851">
            <v>15344</v>
          </cell>
          <cell r="J851">
            <v>121524.48</v>
          </cell>
          <cell r="L851">
            <v>121524.48</v>
          </cell>
        </row>
        <row r="852">
          <cell r="B852" t="str">
            <v/>
          </cell>
          <cell r="C852" t="str">
            <v/>
          </cell>
          <cell r="F852" t="str">
            <v>c. M¸y thi c«ng</v>
          </cell>
          <cell r="J852">
            <v>103094.74</v>
          </cell>
        </row>
        <row r="853">
          <cell r="B853" t="str">
            <v/>
          </cell>
          <cell r="C853" t="str">
            <v/>
          </cell>
          <cell r="E853" t="str">
            <v>h23</v>
          </cell>
          <cell r="F853" t="str">
            <v>M¸y hµn 23KW</v>
          </cell>
          <cell r="G853" t="str">
            <v>Ca</v>
          </cell>
          <cell r="H853">
            <v>1.2250000000000001</v>
          </cell>
          <cell r="I853">
            <v>77338</v>
          </cell>
          <cell r="J853">
            <v>94739.05</v>
          </cell>
          <cell r="M853">
            <v>94739.05</v>
          </cell>
        </row>
        <row r="854">
          <cell r="B854" t="str">
            <v/>
          </cell>
          <cell r="C854" t="str">
            <v/>
          </cell>
          <cell r="E854" t="str">
            <v>cu</v>
          </cell>
          <cell r="F854" t="str">
            <v>M¸y c¾t uèn cèt thÐp</v>
          </cell>
          <cell r="G854" t="str">
            <v>Ca</v>
          </cell>
          <cell r="H854">
            <v>0.21</v>
          </cell>
          <cell r="I854">
            <v>39789</v>
          </cell>
          <cell r="J854">
            <v>8355.69</v>
          </cell>
          <cell r="M854">
            <v>8355.69</v>
          </cell>
        </row>
        <row r="855">
          <cell r="B855">
            <v>112</v>
          </cell>
          <cell r="C855">
            <v>1242</v>
          </cell>
          <cell r="D855" t="str">
            <v>IB5321</v>
          </cell>
          <cell r="F855" t="str">
            <v>G/c«ng CT dÇm d=8mm</v>
          </cell>
          <cell r="G855" t="str">
            <v>TÊn</v>
          </cell>
          <cell r="I855" t="str">
            <v/>
          </cell>
          <cell r="K855">
            <v>4881241.1885714279</v>
          </cell>
          <cell r="L855">
            <v>121524.48</v>
          </cell>
          <cell r="M855">
            <v>103094.74</v>
          </cell>
        </row>
        <row r="856">
          <cell r="B856" t="str">
            <v/>
          </cell>
          <cell r="C856" t="str">
            <v/>
          </cell>
          <cell r="F856" t="str">
            <v>a. VËt liÖu</v>
          </cell>
          <cell r="J856">
            <v>4881241.1885714279</v>
          </cell>
        </row>
        <row r="857">
          <cell r="B857" t="str">
            <v/>
          </cell>
          <cell r="C857" t="str">
            <v/>
          </cell>
          <cell r="E857" t="str">
            <v>d8</v>
          </cell>
          <cell r="F857" t="str">
            <v>ThÐp trßn d=8mm</v>
          </cell>
          <cell r="G857" t="str">
            <v>kg</v>
          </cell>
          <cell r="H857">
            <v>1005</v>
          </cell>
          <cell r="I857">
            <v>4707.542476190476</v>
          </cell>
          <cell r="J857">
            <v>4731080.1885714279</v>
          </cell>
          <cell r="K857">
            <v>4731080.1885714279</v>
          </cell>
        </row>
        <row r="858">
          <cell r="B858" t="str">
            <v/>
          </cell>
          <cell r="C858" t="str">
            <v/>
          </cell>
          <cell r="E858" t="str">
            <v>d</v>
          </cell>
          <cell r="F858" t="str">
            <v xml:space="preserve">D©y thÐp </v>
          </cell>
          <cell r="G858" t="str">
            <v>kg</v>
          </cell>
          <cell r="H858">
            <v>14.28</v>
          </cell>
          <cell r="I858">
            <v>6600</v>
          </cell>
          <cell r="J858">
            <v>94248</v>
          </cell>
          <cell r="K858">
            <v>94248</v>
          </cell>
        </row>
        <row r="859">
          <cell r="B859" t="str">
            <v/>
          </cell>
          <cell r="C859" t="str">
            <v/>
          </cell>
          <cell r="E859" t="str">
            <v>q</v>
          </cell>
          <cell r="F859" t="str">
            <v>Que hµn</v>
          </cell>
          <cell r="G859" t="str">
            <v>kg</v>
          </cell>
          <cell r="H859">
            <v>5.0830000000000002</v>
          </cell>
          <cell r="I859">
            <v>11000</v>
          </cell>
          <cell r="J859">
            <v>55913</v>
          </cell>
          <cell r="K859">
            <v>55913</v>
          </cell>
        </row>
        <row r="860">
          <cell r="B860" t="str">
            <v/>
          </cell>
          <cell r="C860" t="str">
            <v/>
          </cell>
          <cell r="F860" t="str">
            <v>b. Nh©n c«ng</v>
          </cell>
          <cell r="J860">
            <v>121524.48</v>
          </cell>
        </row>
        <row r="861">
          <cell r="B861" t="str">
            <v/>
          </cell>
          <cell r="C861" t="str">
            <v/>
          </cell>
          <cell r="E861" t="str">
            <v>n4</v>
          </cell>
          <cell r="F861" t="str">
            <v>Nh©n c«ng bËc 4,0/7</v>
          </cell>
          <cell r="G861" t="str">
            <v xml:space="preserve">C«ng </v>
          </cell>
          <cell r="H861">
            <v>7.92</v>
          </cell>
          <cell r="I861">
            <v>15344</v>
          </cell>
          <cell r="J861">
            <v>121524.48</v>
          </cell>
          <cell r="L861">
            <v>121524.48</v>
          </cell>
        </row>
        <row r="862">
          <cell r="B862" t="str">
            <v/>
          </cell>
          <cell r="C862" t="str">
            <v/>
          </cell>
          <cell r="F862" t="str">
            <v>c. M¸y thi c«ng</v>
          </cell>
          <cell r="J862">
            <v>103094.74</v>
          </cell>
        </row>
        <row r="863">
          <cell r="B863" t="str">
            <v/>
          </cell>
          <cell r="C863" t="str">
            <v/>
          </cell>
          <cell r="E863" t="str">
            <v>h23</v>
          </cell>
          <cell r="F863" t="str">
            <v>M¸y hµn 23KW</v>
          </cell>
          <cell r="G863" t="str">
            <v>Ca</v>
          </cell>
          <cell r="H863">
            <v>1.2250000000000001</v>
          </cell>
          <cell r="I863">
            <v>77338</v>
          </cell>
          <cell r="J863">
            <v>94739.05</v>
          </cell>
          <cell r="M863">
            <v>94739.05</v>
          </cell>
        </row>
        <row r="864">
          <cell r="B864" t="str">
            <v/>
          </cell>
          <cell r="C864" t="str">
            <v/>
          </cell>
          <cell r="E864" t="str">
            <v>cu</v>
          </cell>
          <cell r="F864" t="str">
            <v>M¸y c¾t uèn cèt thÐp</v>
          </cell>
          <cell r="G864" t="str">
            <v>Ca</v>
          </cell>
          <cell r="H864">
            <v>0.21</v>
          </cell>
          <cell r="I864">
            <v>39789</v>
          </cell>
          <cell r="J864">
            <v>8355.69</v>
          </cell>
          <cell r="M864">
            <v>8355.69</v>
          </cell>
        </row>
        <row r="865">
          <cell r="B865">
            <v>113</v>
          </cell>
          <cell r="C865">
            <v>1242</v>
          </cell>
          <cell r="D865" t="str">
            <v>IB5321</v>
          </cell>
          <cell r="F865" t="str">
            <v>G/c«ng CT dÇm d=10mm</v>
          </cell>
          <cell r="G865" t="str">
            <v>TÊn</v>
          </cell>
          <cell r="I865" t="str">
            <v/>
          </cell>
          <cell r="K865">
            <v>4594098.3314285716</v>
          </cell>
          <cell r="L865">
            <v>121524.48</v>
          </cell>
          <cell r="M865">
            <v>103094.74</v>
          </cell>
        </row>
        <row r="866">
          <cell r="B866" t="str">
            <v/>
          </cell>
          <cell r="C866" t="str">
            <v/>
          </cell>
          <cell r="F866" t="str">
            <v>a. VËt liÖu</v>
          </cell>
          <cell r="J866">
            <v>4594098.3314285716</v>
          </cell>
        </row>
        <row r="867">
          <cell r="B867" t="str">
            <v/>
          </cell>
          <cell r="C867" t="str">
            <v/>
          </cell>
          <cell r="E867" t="str">
            <v>d10</v>
          </cell>
          <cell r="F867" t="str">
            <v>ThÐp trßn d=10mm</v>
          </cell>
          <cell r="G867" t="str">
            <v>kg</v>
          </cell>
          <cell r="H867">
            <v>1005</v>
          </cell>
          <cell r="I867">
            <v>4421.8281904761907</v>
          </cell>
          <cell r="J867">
            <v>4443937.3314285716</v>
          </cell>
          <cell r="K867">
            <v>4443937.3314285716</v>
          </cell>
        </row>
        <row r="868">
          <cell r="B868" t="str">
            <v/>
          </cell>
          <cell r="C868" t="str">
            <v/>
          </cell>
          <cell r="E868" t="str">
            <v>d</v>
          </cell>
          <cell r="F868" t="str">
            <v xml:space="preserve">D©y thÐp </v>
          </cell>
          <cell r="G868" t="str">
            <v>kg</v>
          </cell>
          <cell r="H868">
            <v>14.28</v>
          </cell>
          <cell r="I868">
            <v>6600</v>
          </cell>
          <cell r="J868">
            <v>94248</v>
          </cell>
          <cell r="K868">
            <v>94248</v>
          </cell>
        </row>
        <row r="869">
          <cell r="B869" t="str">
            <v/>
          </cell>
          <cell r="C869" t="str">
            <v/>
          </cell>
          <cell r="E869" t="str">
            <v>q</v>
          </cell>
          <cell r="F869" t="str">
            <v>Que hµn</v>
          </cell>
          <cell r="G869" t="str">
            <v>kg</v>
          </cell>
          <cell r="H869">
            <v>5.0830000000000002</v>
          </cell>
          <cell r="I869">
            <v>11000</v>
          </cell>
          <cell r="J869">
            <v>55913</v>
          </cell>
          <cell r="K869">
            <v>55913</v>
          </cell>
        </row>
        <row r="870">
          <cell r="B870" t="str">
            <v/>
          </cell>
          <cell r="C870" t="str">
            <v/>
          </cell>
          <cell r="F870" t="str">
            <v>b. Nh©n c«ng</v>
          </cell>
          <cell r="J870">
            <v>121524.48</v>
          </cell>
        </row>
        <row r="871">
          <cell r="B871" t="str">
            <v/>
          </cell>
          <cell r="C871" t="str">
            <v/>
          </cell>
          <cell r="E871" t="str">
            <v>n4</v>
          </cell>
          <cell r="F871" t="str">
            <v>Nh©n c«ng bËc 4,0/7</v>
          </cell>
          <cell r="G871" t="str">
            <v xml:space="preserve">C«ng </v>
          </cell>
          <cell r="H871">
            <v>7.92</v>
          </cell>
          <cell r="I871">
            <v>15344</v>
          </cell>
          <cell r="J871">
            <v>121524.48</v>
          </cell>
          <cell r="L871">
            <v>121524.48</v>
          </cell>
        </row>
        <row r="872">
          <cell r="B872" t="str">
            <v/>
          </cell>
          <cell r="C872" t="str">
            <v/>
          </cell>
          <cell r="F872" t="str">
            <v>c. M¸y thi c«ng</v>
          </cell>
          <cell r="J872">
            <v>103094.74</v>
          </cell>
        </row>
        <row r="873">
          <cell r="B873" t="str">
            <v/>
          </cell>
          <cell r="C873" t="str">
            <v/>
          </cell>
          <cell r="E873" t="str">
            <v>h23</v>
          </cell>
          <cell r="F873" t="str">
            <v>M¸y hµn 23KW</v>
          </cell>
          <cell r="G873" t="str">
            <v>Ca</v>
          </cell>
          <cell r="H873">
            <v>1.2250000000000001</v>
          </cell>
          <cell r="I873">
            <v>77338</v>
          </cell>
          <cell r="J873">
            <v>94739.05</v>
          </cell>
          <cell r="M873">
            <v>94739.05</v>
          </cell>
        </row>
        <row r="874">
          <cell r="B874" t="str">
            <v/>
          </cell>
          <cell r="C874" t="str">
            <v/>
          </cell>
          <cell r="E874" t="str">
            <v>cu</v>
          </cell>
          <cell r="F874" t="str">
            <v>M¸y c¾t uèn cèt thÐp</v>
          </cell>
          <cell r="G874" t="str">
            <v>Ca</v>
          </cell>
          <cell r="H874">
            <v>0.21</v>
          </cell>
          <cell r="I874">
            <v>39789</v>
          </cell>
          <cell r="J874">
            <v>8355.69</v>
          </cell>
          <cell r="M874">
            <v>8355.69</v>
          </cell>
        </row>
        <row r="875">
          <cell r="B875">
            <v>114</v>
          </cell>
          <cell r="C875">
            <v>1242</v>
          </cell>
          <cell r="D875" t="str">
            <v>IB5321</v>
          </cell>
          <cell r="F875" t="str">
            <v>G/c«ng CT dÇm d=12mm</v>
          </cell>
          <cell r="G875" t="str">
            <v>TÊn</v>
          </cell>
          <cell r="I875" t="str">
            <v/>
          </cell>
          <cell r="K875">
            <v>4546241.1885714289</v>
          </cell>
          <cell r="L875">
            <v>121524.48</v>
          </cell>
          <cell r="M875">
            <v>103094.74</v>
          </cell>
        </row>
        <row r="876">
          <cell r="B876" t="str">
            <v/>
          </cell>
          <cell r="C876" t="str">
            <v/>
          </cell>
          <cell r="F876" t="str">
            <v>a. VËt liÖu</v>
          </cell>
          <cell r="J876">
            <v>4546241.1885714289</v>
          </cell>
        </row>
        <row r="877">
          <cell r="B877" t="str">
            <v/>
          </cell>
          <cell r="C877" t="str">
            <v/>
          </cell>
          <cell r="E877" t="str">
            <v>d12</v>
          </cell>
          <cell r="F877" t="str">
            <v>ThÐp trßn d=12mm</v>
          </cell>
          <cell r="G877" t="str">
            <v>kg</v>
          </cell>
          <cell r="H877">
            <v>1005</v>
          </cell>
          <cell r="I877">
            <v>4374.209142857143</v>
          </cell>
          <cell r="J877">
            <v>4396080.1885714289</v>
          </cell>
          <cell r="K877">
            <v>4396080.1885714289</v>
          </cell>
        </row>
        <row r="878">
          <cell r="B878" t="str">
            <v/>
          </cell>
          <cell r="C878" t="str">
            <v/>
          </cell>
          <cell r="E878" t="str">
            <v>d</v>
          </cell>
          <cell r="F878" t="str">
            <v xml:space="preserve">D©y thÐp </v>
          </cell>
          <cell r="G878" t="str">
            <v>kg</v>
          </cell>
          <cell r="H878">
            <v>14.28</v>
          </cell>
          <cell r="I878">
            <v>6600</v>
          </cell>
          <cell r="J878">
            <v>94248</v>
          </cell>
          <cell r="K878">
            <v>94248</v>
          </cell>
        </row>
        <row r="879">
          <cell r="B879" t="str">
            <v/>
          </cell>
          <cell r="C879" t="str">
            <v/>
          </cell>
          <cell r="E879" t="str">
            <v>q</v>
          </cell>
          <cell r="F879" t="str">
            <v>Que hµn</v>
          </cell>
          <cell r="G879" t="str">
            <v>kg</v>
          </cell>
          <cell r="H879">
            <v>5.0830000000000002</v>
          </cell>
          <cell r="I879">
            <v>11000</v>
          </cell>
          <cell r="J879">
            <v>55913</v>
          </cell>
          <cell r="K879">
            <v>55913</v>
          </cell>
        </row>
        <row r="880">
          <cell r="B880" t="str">
            <v/>
          </cell>
          <cell r="C880" t="str">
            <v/>
          </cell>
          <cell r="F880" t="str">
            <v>b. Nh©n c«ng</v>
          </cell>
          <cell r="J880">
            <v>121524.48</v>
          </cell>
        </row>
        <row r="881">
          <cell r="B881" t="str">
            <v/>
          </cell>
          <cell r="C881" t="str">
            <v/>
          </cell>
          <cell r="E881" t="str">
            <v>n4</v>
          </cell>
          <cell r="F881" t="str">
            <v>Nh©n c«ng bËc 4,0/7</v>
          </cell>
          <cell r="G881" t="str">
            <v xml:space="preserve">C«ng </v>
          </cell>
          <cell r="H881">
            <v>7.92</v>
          </cell>
          <cell r="I881">
            <v>15344</v>
          </cell>
          <cell r="J881">
            <v>121524.48</v>
          </cell>
          <cell r="L881">
            <v>121524.48</v>
          </cell>
        </row>
        <row r="882">
          <cell r="B882" t="str">
            <v/>
          </cell>
          <cell r="C882" t="str">
            <v/>
          </cell>
          <cell r="F882" t="str">
            <v>c. M¸y thi c«ng</v>
          </cell>
          <cell r="J882">
            <v>103094.74</v>
          </cell>
        </row>
        <row r="883">
          <cell r="B883" t="str">
            <v/>
          </cell>
          <cell r="C883" t="str">
            <v/>
          </cell>
          <cell r="E883" t="str">
            <v>h23</v>
          </cell>
          <cell r="F883" t="str">
            <v>M¸y hµn 23KW</v>
          </cell>
          <cell r="G883" t="str">
            <v>Ca</v>
          </cell>
          <cell r="H883">
            <v>1.2250000000000001</v>
          </cell>
          <cell r="I883">
            <v>77338</v>
          </cell>
          <cell r="J883">
            <v>94739.05</v>
          </cell>
          <cell r="M883">
            <v>94739.05</v>
          </cell>
        </row>
        <row r="884">
          <cell r="B884" t="str">
            <v/>
          </cell>
          <cell r="C884" t="str">
            <v/>
          </cell>
          <cell r="E884" t="str">
            <v>cu</v>
          </cell>
          <cell r="F884" t="str">
            <v>M¸y c¾t uèn cèt thÐp</v>
          </cell>
          <cell r="G884" t="str">
            <v>Ca</v>
          </cell>
          <cell r="H884">
            <v>0.21</v>
          </cell>
          <cell r="I884">
            <v>39789</v>
          </cell>
          <cell r="J884">
            <v>8355.69</v>
          </cell>
          <cell r="M884">
            <v>8355.69</v>
          </cell>
        </row>
        <row r="885">
          <cell r="B885">
            <v>115</v>
          </cell>
          <cell r="C885">
            <v>1242</v>
          </cell>
          <cell r="D885" t="str">
            <v>IB5321</v>
          </cell>
          <cell r="F885" t="str">
            <v>G/c«ng CT dÇm d=14mm</v>
          </cell>
          <cell r="G885" t="str">
            <v>TÊn</v>
          </cell>
          <cell r="I885" t="str">
            <v/>
          </cell>
          <cell r="K885">
            <v>4546241.1885714289</v>
          </cell>
          <cell r="L885">
            <v>121524.48</v>
          </cell>
          <cell r="M885">
            <v>103094.74</v>
          </cell>
        </row>
        <row r="886">
          <cell r="B886" t="str">
            <v/>
          </cell>
          <cell r="C886" t="str">
            <v/>
          </cell>
          <cell r="F886" t="str">
            <v>a. VËt liÖu</v>
          </cell>
          <cell r="J886">
            <v>4546241.1885714289</v>
          </cell>
        </row>
        <row r="887">
          <cell r="B887" t="str">
            <v/>
          </cell>
          <cell r="C887" t="str">
            <v/>
          </cell>
          <cell r="E887" t="str">
            <v>d14</v>
          </cell>
          <cell r="F887" t="str">
            <v>ThÐp trßn d=14mm</v>
          </cell>
          <cell r="G887" t="str">
            <v>kg</v>
          </cell>
          <cell r="H887">
            <v>1005</v>
          </cell>
          <cell r="I887">
            <v>4374.209142857143</v>
          </cell>
          <cell r="J887">
            <v>4396080.1885714289</v>
          </cell>
          <cell r="K887">
            <v>4396080.1885714289</v>
          </cell>
        </row>
        <row r="888">
          <cell r="B888" t="str">
            <v/>
          </cell>
          <cell r="C888" t="str">
            <v/>
          </cell>
          <cell r="E888" t="str">
            <v>d</v>
          </cell>
          <cell r="F888" t="str">
            <v xml:space="preserve">D©y thÐp </v>
          </cell>
          <cell r="G888" t="str">
            <v>kg</v>
          </cell>
          <cell r="H888">
            <v>14.28</v>
          </cell>
          <cell r="I888">
            <v>6600</v>
          </cell>
          <cell r="J888">
            <v>94248</v>
          </cell>
          <cell r="K888">
            <v>94248</v>
          </cell>
        </row>
        <row r="889">
          <cell r="B889" t="str">
            <v/>
          </cell>
          <cell r="C889" t="str">
            <v/>
          </cell>
          <cell r="E889" t="str">
            <v>q</v>
          </cell>
          <cell r="F889" t="str">
            <v>Que hµn</v>
          </cell>
          <cell r="G889" t="str">
            <v>kg</v>
          </cell>
          <cell r="H889">
            <v>5.0830000000000002</v>
          </cell>
          <cell r="I889">
            <v>11000</v>
          </cell>
          <cell r="J889">
            <v>55913</v>
          </cell>
          <cell r="K889">
            <v>55913</v>
          </cell>
        </row>
        <row r="890">
          <cell r="B890" t="str">
            <v/>
          </cell>
          <cell r="C890" t="str">
            <v/>
          </cell>
          <cell r="F890" t="str">
            <v>b. Nh©n c«ng</v>
          </cell>
          <cell r="J890">
            <v>121524.48</v>
          </cell>
        </row>
        <row r="891">
          <cell r="B891" t="str">
            <v/>
          </cell>
          <cell r="C891" t="str">
            <v/>
          </cell>
          <cell r="E891" t="str">
            <v>n4</v>
          </cell>
          <cell r="F891" t="str">
            <v>Nh©n c«ng bËc 4,0/7</v>
          </cell>
          <cell r="G891" t="str">
            <v xml:space="preserve">C«ng </v>
          </cell>
          <cell r="H891">
            <v>7.92</v>
          </cell>
          <cell r="I891">
            <v>15344</v>
          </cell>
          <cell r="J891">
            <v>121524.48</v>
          </cell>
          <cell r="L891">
            <v>121524.48</v>
          </cell>
        </row>
        <row r="892">
          <cell r="B892" t="str">
            <v/>
          </cell>
          <cell r="C892" t="str">
            <v/>
          </cell>
          <cell r="F892" t="str">
            <v>c. M¸y thi c«ng</v>
          </cell>
          <cell r="J892">
            <v>103094.74</v>
          </cell>
        </row>
        <row r="893">
          <cell r="B893" t="str">
            <v/>
          </cell>
          <cell r="C893" t="str">
            <v/>
          </cell>
          <cell r="E893" t="str">
            <v>h23</v>
          </cell>
          <cell r="F893" t="str">
            <v>M¸y hµn 23KW</v>
          </cell>
          <cell r="G893" t="str">
            <v>Ca</v>
          </cell>
          <cell r="H893">
            <v>1.2250000000000001</v>
          </cell>
          <cell r="I893">
            <v>77338</v>
          </cell>
          <cell r="J893">
            <v>94739.05</v>
          </cell>
          <cell r="M893">
            <v>94739.05</v>
          </cell>
        </row>
        <row r="894">
          <cell r="B894" t="str">
            <v/>
          </cell>
          <cell r="C894" t="str">
            <v/>
          </cell>
          <cell r="E894" t="str">
            <v>cu</v>
          </cell>
          <cell r="F894" t="str">
            <v>M¸y c¾t uèn cèt thÐp</v>
          </cell>
          <cell r="G894" t="str">
            <v>Ca</v>
          </cell>
          <cell r="H894">
            <v>0.21</v>
          </cell>
          <cell r="I894">
            <v>39789</v>
          </cell>
          <cell r="J894">
            <v>8355.69</v>
          </cell>
          <cell r="M894">
            <v>8355.69</v>
          </cell>
        </row>
        <row r="895">
          <cell r="B895">
            <v>116</v>
          </cell>
          <cell r="C895">
            <v>1242</v>
          </cell>
          <cell r="D895" t="str">
            <v>IB5321</v>
          </cell>
          <cell r="F895" t="str">
            <v>G/c«ng CT dÇm d=16mm</v>
          </cell>
          <cell r="G895" t="str">
            <v>TÊn</v>
          </cell>
          <cell r="I895" t="str">
            <v/>
          </cell>
          <cell r="K895">
            <v>4498384.0457142862</v>
          </cell>
          <cell r="L895">
            <v>121524.48</v>
          </cell>
          <cell r="M895">
            <v>103094.74</v>
          </cell>
        </row>
        <row r="896">
          <cell r="B896" t="str">
            <v/>
          </cell>
          <cell r="C896" t="str">
            <v/>
          </cell>
          <cell r="F896" t="str">
            <v>a. VËt liÖu</v>
          </cell>
          <cell r="J896">
            <v>4498384.0457142862</v>
          </cell>
        </row>
        <row r="897">
          <cell r="B897" t="str">
            <v/>
          </cell>
          <cell r="C897" t="str">
            <v/>
          </cell>
          <cell r="E897" t="str">
            <v>d16</v>
          </cell>
          <cell r="F897" t="str">
            <v>ThÐp trßn d=16mm</v>
          </cell>
          <cell r="G897" t="str">
            <v>kg</v>
          </cell>
          <cell r="H897">
            <v>1005</v>
          </cell>
          <cell r="I897">
            <v>4326.5900952380953</v>
          </cell>
          <cell r="J897">
            <v>4348223.0457142862</v>
          </cell>
          <cell r="K897">
            <v>4348223.0457142862</v>
          </cell>
        </row>
        <row r="898">
          <cell r="B898" t="str">
            <v/>
          </cell>
          <cell r="C898" t="str">
            <v/>
          </cell>
          <cell r="E898" t="str">
            <v>d</v>
          </cell>
          <cell r="F898" t="str">
            <v xml:space="preserve">D©y thÐp </v>
          </cell>
          <cell r="G898" t="str">
            <v>kg</v>
          </cell>
          <cell r="H898">
            <v>14.28</v>
          </cell>
          <cell r="I898">
            <v>6600</v>
          </cell>
          <cell r="J898">
            <v>94248</v>
          </cell>
          <cell r="K898">
            <v>94248</v>
          </cell>
        </row>
        <row r="899">
          <cell r="B899" t="str">
            <v/>
          </cell>
          <cell r="C899" t="str">
            <v/>
          </cell>
          <cell r="E899" t="str">
            <v>q</v>
          </cell>
          <cell r="F899" t="str">
            <v>Que hµn</v>
          </cell>
          <cell r="G899" t="str">
            <v>kg</v>
          </cell>
          <cell r="H899">
            <v>5.0830000000000002</v>
          </cell>
          <cell r="I899">
            <v>11000</v>
          </cell>
          <cell r="J899">
            <v>55913</v>
          </cell>
          <cell r="K899">
            <v>55913</v>
          </cell>
        </row>
        <row r="900">
          <cell r="B900" t="str">
            <v/>
          </cell>
          <cell r="C900" t="str">
            <v/>
          </cell>
          <cell r="F900" t="str">
            <v>b. Nh©n c«ng</v>
          </cell>
          <cell r="J900">
            <v>121524.48</v>
          </cell>
        </row>
        <row r="901">
          <cell r="B901" t="str">
            <v/>
          </cell>
          <cell r="C901" t="str">
            <v/>
          </cell>
          <cell r="E901" t="str">
            <v>n4</v>
          </cell>
          <cell r="F901" t="str">
            <v>Nh©n c«ng bËc 4,0/7</v>
          </cell>
          <cell r="G901" t="str">
            <v xml:space="preserve">C«ng </v>
          </cell>
          <cell r="H901">
            <v>7.92</v>
          </cell>
          <cell r="I901">
            <v>15344</v>
          </cell>
          <cell r="J901">
            <v>121524.48</v>
          </cell>
          <cell r="L901">
            <v>121524.48</v>
          </cell>
        </row>
        <row r="902">
          <cell r="B902" t="str">
            <v/>
          </cell>
          <cell r="C902" t="str">
            <v/>
          </cell>
          <cell r="F902" t="str">
            <v>c. M¸y thi c«ng</v>
          </cell>
          <cell r="J902">
            <v>103094.74</v>
          </cell>
        </row>
        <row r="903">
          <cell r="B903" t="str">
            <v/>
          </cell>
          <cell r="C903" t="str">
            <v/>
          </cell>
          <cell r="E903" t="str">
            <v>h23</v>
          </cell>
          <cell r="F903" t="str">
            <v>M¸y hµn 23KW</v>
          </cell>
          <cell r="G903" t="str">
            <v>Ca</v>
          </cell>
          <cell r="H903">
            <v>1.2250000000000001</v>
          </cell>
          <cell r="I903">
            <v>77338</v>
          </cell>
          <cell r="J903">
            <v>94739.05</v>
          </cell>
          <cell r="M903">
            <v>94739.05</v>
          </cell>
        </row>
        <row r="904">
          <cell r="B904" t="str">
            <v/>
          </cell>
          <cell r="C904" t="str">
            <v/>
          </cell>
          <cell r="E904" t="str">
            <v>cu</v>
          </cell>
          <cell r="F904" t="str">
            <v>M¸y c¾t uèn cèt thÐp</v>
          </cell>
          <cell r="G904" t="str">
            <v>Ca</v>
          </cell>
          <cell r="H904">
            <v>0.21</v>
          </cell>
          <cell r="I904">
            <v>39789</v>
          </cell>
          <cell r="J904">
            <v>8355.69</v>
          </cell>
          <cell r="M904">
            <v>8355.69</v>
          </cell>
        </row>
        <row r="905">
          <cell r="B905">
            <v>117</v>
          </cell>
          <cell r="C905">
            <v>1242</v>
          </cell>
          <cell r="D905" t="str">
            <v>IB5322</v>
          </cell>
          <cell r="F905" t="str">
            <v>G/c«ng CT dÇm d=25mm</v>
          </cell>
          <cell r="G905" t="str">
            <v>TÊn</v>
          </cell>
          <cell r="I905" t="str">
            <v/>
          </cell>
          <cell r="K905">
            <v>4583610.8971428573</v>
          </cell>
          <cell r="L905">
            <v>67667.040000000008</v>
          </cell>
          <cell r="M905">
            <v>130239.31600000002</v>
          </cell>
        </row>
        <row r="906">
          <cell r="B906" t="str">
            <v/>
          </cell>
          <cell r="C906" t="str">
            <v/>
          </cell>
          <cell r="F906" t="str">
            <v>a. VËt liÖu</v>
          </cell>
          <cell r="J906">
            <v>4583610.8971428573</v>
          </cell>
        </row>
        <row r="907">
          <cell r="B907" t="str">
            <v/>
          </cell>
          <cell r="C907" t="str">
            <v/>
          </cell>
          <cell r="E907" t="str">
            <v>d25</v>
          </cell>
          <cell r="F907" t="str">
            <v>ThÐp trßn d=25mm</v>
          </cell>
          <cell r="G907" t="str">
            <v>kg</v>
          </cell>
          <cell r="H907">
            <v>1020</v>
          </cell>
          <cell r="I907">
            <v>4326.5900952380953</v>
          </cell>
          <cell r="J907">
            <v>4413121.8971428573</v>
          </cell>
          <cell r="K907">
            <v>4413121.8971428573</v>
          </cell>
        </row>
        <row r="908">
          <cell r="B908" t="str">
            <v/>
          </cell>
          <cell r="C908" t="str">
            <v/>
          </cell>
          <cell r="E908" t="str">
            <v>d</v>
          </cell>
          <cell r="F908" t="str">
            <v xml:space="preserve">D©y thÐp </v>
          </cell>
          <cell r="G908" t="str">
            <v>kg</v>
          </cell>
          <cell r="H908">
            <v>14.28</v>
          </cell>
          <cell r="I908">
            <v>6600</v>
          </cell>
          <cell r="J908">
            <v>94248</v>
          </cell>
          <cell r="K908">
            <v>94248</v>
          </cell>
        </row>
        <row r="909">
          <cell r="B909" t="str">
            <v/>
          </cell>
          <cell r="C909" t="str">
            <v/>
          </cell>
          <cell r="E909" t="str">
            <v>q</v>
          </cell>
          <cell r="F909" t="str">
            <v>Que hµn</v>
          </cell>
          <cell r="G909" t="str">
            <v>kg</v>
          </cell>
          <cell r="H909">
            <v>6.931</v>
          </cell>
          <cell r="I909">
            <v>11000</v>
          </cell>
          <cell r="J909">
            <v>76241</v>
          </cell>
          <cell r="K909">
            <v>76241</v>
          </cell>
        </row>
        <row r="910">
          <cell r="B910" t="str">
            <v/>
          </cell>
          <cell r="C910" t="str">
            <v/>
          </cell>
          <cell r="F910" t="str">
            <v>b. Nh©n c«ng</v>
          </cell>
          <cell r="J910">
            <v>67667.040000000008</v>
          </cell>
        </row>
        <row r="911">
          <cell r="B911" t="str">
            <v/>
          </cell>
          <cell r="C911" t="str">
            <v/>
          </cell>
          <cell r="E911" t="str">
            <v>n4</v>
          </cell>
          <cell r="F911" t="str">
            <v>Nh©n c«ng bËc 4,0/7</v>
          </cell>
          <cell r="G911" t="str">
            <v xml:space="preserve">C«ng </v>
          </cell>
          <cell r="H911">
            <v>4.41</v>
          </cell>
          <cell r="I911">
            <v>15344</v>
          </cell>
          <cell r="J911">
            <v>67667.040000000008</v>
          </cell>
          <cell r="L911">
            <v>67667.040000000008</v>
          </cell>
        </row>
        <row r="912">
          <cell r="B912" t="str">
            <v/>
          </cell>
          <cell r="C912" t="str">
            <v/>
          </cell>
          <cell r="F912" t="str">
            <v>c. M¸y thi c«ng</v>
          </cell>
          <cell r="J912">
            <v>130239.31600000002</v>
          </cell>
        </row>
        <row r="913">
          <cell r="B913" t="str">
            <v/>
          </cell>
          <cell r="C913" t="str">
            <v/>
          </cell>
          <cell r="E913" t="str">
            <v>h23</v>
          </cell>
          <cell r="F913" t="str">
            <v>M¸y hµn 23KW</v>
          </cell>
          <cell r="G913" t="str">
            <v>Ca</v>
          </cell>
          <cell r="H913">
            <v>1.6120000000000001</v>
          </cell>
          <cell r="I913">
            <v>77338</v>
          </cell>
          <cell r="J913">
            <v>124668.85600000001</v>
          </cell>
          <cell r="M913">
            <v>124668.85600000001</v>
          </cell>
        </row>
        <row r="914">
          <cell r="B914" t="str">
            <v/>
          </cell>
          <cell r="C914" t="str">
            <v/>
          </cell>
          <cell r="E914" t="str">
            <v>cu</v>
          </cell>
          <cell r="F914" t="str">
            <v>M¸y c¾t uèn cèt thÐp</v>
          </cell>
          <cell r="G914" t="str">
            <v>Ca</v>
          </cell>
          <cell r="H914">
            <v>0.14000000000000001</v>
          </cell>
          <cell r="I914">
            <v>39789</v>
          </cell>
          <cell r="J914">
            <v>5570.4600000000009</v>
          </cell>
          <cell r="M914">
            <v>5570.4600000000009</v>
          </cell>
        </row>
        <row r="915">
          <cell r="B915">
            <v>118</v>
          </cell>
          <cell r="C915">
            <v>1242</v>
          </cell>
          <cell r="D915" t="str">
            <v>IB5322</v>
          </cell>
          <cell r="F915" t="str">
            <v>G/c«ng CT dÇm d=22mm</v>
          </cell>
          <cell r="G915" t="str">
            <v>TÊn</v>
          </cell>
          <cell r="I915" t="str">
            <v/>
          </cell>
          <cell r="K915">
            <v>4583610.8971428573</v>
          </cell>
          <cell r="L915">
            <v>67667.040000000008</v>
          </cell>
          <cell r="M915">
            <v>130239.31600000002</v>
          </cell>
        </row>
        <row r="916">
          <cell r="B916" t="str">
            <v/>
          </cell>
          <cell r="C916" t="str">
            <v/>
          </cell>
          <cell r="F916" t="str">
            <v>a. VËt liÖu</v>
          </cell>
          <cell r="J916">
            <v>4583610.8971428573</v>
          </cell>
        </row>
        <row r="917">
          <cell r="B917" t="str">
            <v/>
          </cell>
          <cell r="C917" t="str">
            <v/>
          </cell>
          <cell r="E917" t="str">
            <v>d22</v>
          </cell>
          <cell r="F917" t="str">
            <v>ThÐp trßn d=22mm</v>
          </cell>
          <cell r="G917" t="str">
            <v>kg</v>
          </cell>
          <cell r="H917">
            <v>1020</v>
          </cell>
          <cell r="I917">
            <v>4326.5900952380953</v>
          </cell>
          <cell r="J917">
            <v>4413121.8971428573</v>
          </cell>
          <cell r="K917">
            <v>4413121.8971428573</v>
          </cell>
        </row>
        <row r="918">
          <cell r="B918" t="str">
            <v/>
          </cell>
          <cell r="C918" t="str">
            <v/>
          </cell>
          <cell r="E918" t="str">
            <v>d</v>
          </cell>
          <cell r="F918" t="str">
            <v xml:space="preserve">D©y thÐp </v>
          </cell>
          <cell r="G918" t="str">
            <v>kg</v>
          </cell>
          <cell r="H918">
            <v>14.28</v>
          </cell>
          <cell r="I918">
            <v>6600</v>
          </cell>
          <cell r="J918">
            <v>94248</v>
          </cell>
          <cell r="K918">
            <v>94248</v>
          </cell>
        </row>
        <row r="919">
          <cell r="B919" t="str">
            <v/>
          </cell>
          <cell r="C919" t="str">
            <v/>
          </cell>
          <cell r="E919" t="str">
            <v>q</v>
          </cell>
          <cell r="F919" t="str">
            <v>Que hµn</v>
          </cell>
          <cell r="G919" t="str">
            <v>kg</v>
          </cell>
          <cell r="H919">
            <v>6.931</v>
          </cell>
          <cell r="I919">
            <v>11000</v>
          </cell>
          <cell r="J919">
            <v>76241</v>
          </cell>
          <cell r="K919">
            <v>76241</v>
          </cell>
        </row>
        <row r="920">
          <cell r="B920" t="str">
            <v/>
          </cell>
          <cell r="C920" t="str">
            <v/>
          </cell>
          <cell r="F920" t="str">
            <v>b. Nh©n c«ng</v>
          </cell>
          <cell r="J920">
            <v>67667.040000000008</v>
          </cell>
        </row>
        <row r="921">
          <cell r="B921" t="str">
            <v/>
          </cell>
          <cell r="C921" t="str">
            <v/>
          </cell>
          <cell r="E921" t="str">
            <v>n4</v>
          </cell>
          <cell r="F921" t="str">
            <v>Nh©n c«ng bËc 4,0/7</v>
          </cell>
          <cell r="G921" t="str">
            <v xml:space="preserve">C«ng </v>
          </cell>
          <cell r="H921">
            <v>4.41</v>
          </cell>
          <cell r="I921">
            <v>15344</v>
          </cell>
          <cell r="J921">
            <v>67667.040000000008</v>
          </cell>
          <cell r="L921">
            <v>67667.040000000008</v>
          </cell>
        </row>
        <row r="922">
          <cell r="B922" t="str">
            <v/>
          </cell>
          <cell r="C922" t="str">
            <v/>
          </cell>
          <cell r="F922" t="str">
            <v>c. M¸y thi c«ng</v>
          </cell>
          <cell r="J922">
            <v>130239.31600000002</v>
          </cell>
        </row>
        <row r="923">
          <cell r="B923" t="str">
            <v/>
          </cell>
          <cell r="C923" t="str">
            <v/>
          </cell>
          <cell r="E923" t="str">
            <v>h23</v>
          </cell>
          <cell r="F923" t="str">
            <v>M¸y hµn 23KW</v>
          </cell>
          <cell r="G923" t="str">
            <v>Ca</v>
          </cell>
          <cell r="H923">
            <v>1.6120000000000001</v>
          </cell>
          <cell r="I923">
            <v>77338</v>
          </cell>
          <cell r="J923">
            <v>124668.85600000001</v>
          </cell>
          <cell r="M923">
            <v>124668.85600000001</v>
          </cell>
        </row>
        <row r="924">
          <cell r="B924" t="str">
            <v/>
          </cell>
          <cell r="C924" t="str">
            <v/>
          </cell>
          <cell r="E924" t="str">
            <v>cu</v>
          </cell>
          <cell r="F924" t="str">
            <v>M¸y c¾t uèn cèt thÐp</v>
          </cell>
          <cell r="G924" t="str">
            <v>Ca</v>
          </cell>
          <cell r="H924">
            <v>0.14000000000000001</v>
          </cell>
          <cell r="I924">
            <v>39789</v>
          </cell>
          <cell r="J924">
            <v>5570.4600000000009</v>
          </cell>
          <cell r="M924">
            <v>5570.4600000000009</v>
          </cell>
        </row>
        <row r="925">
          <cell r="B925">
            <v>119</v>
          </cell>
          <cell r="C925">
            <v>1242</v>
          </cell>
          <cell r="D925" t="str">
            <v>LA.3130vd</v>
          </cell>
          <cell r="F925" t="str">
            <v>C©u l¾p dÇm cÇu</v>
          </cell>
          <cell r="G925" t="str">
            <v>DÇm</v>
          </cell>
          <cell r="I925" t="str">
            <v/>
          </cell>
          <cell r="K925">
            <v>0</v>
          </cell>
          <cell r="L925">
            <v>15957.76</v>
          </cell>
          <cell r="M925">
            <v>107045.25</v>
          </cell>
        </row>
        <row r="926">
          <cell r="B926" t="str">
            <v/>
          </cell>
          <cell r="C926" t="str">
            <v/>
          </cell>
          <cell r="F926" t="str">
            <v>b. Nh©n c«ng</v>
          </cell>
          <cell r="J926">
            <v>15957.76</v>
          </cell>
        </row>
        <row r="927">
          <cell r="B927" t="str">
            <v/>
          </cell>
          <cell r="C927" t="str">
            <v/>
          </cell>
          <cell r="E927" t="str">
            <v>n4</v>
          </cell>
          <cell r="F927" t="str">
            <v>Nh©n c«ng bËc 4,0/7</v>
          </cell>
          <cell r="G927" t="str">
            <v xml:space="preserve">C«ng </v>
          </cell>
          <cell r="H927">
            <v>1.04</v>
          </cell>
          <cell r="I927">
            <v>15344</v>
          </cell>
          <cell r="J927">
            <v>15957.76</v>
          </cell>
          <cell r="L927">
            <v>15957.76</v>
          </cell>
        </row>
        <row r="928">
          <cell r="B928" t="str">
            <v/>
          </cell>
          <cell r="C928" t="str">
            <v/>
          </cell>
          <cell r="F928" t="str">
            <v>c. M¸y thi c«ng</v>
          </cell>
          <cell r="J928">
            <v>107045.25</v>
          </cell>
        </row>
        <row r="929">
          <cell r="B929" t="str">
            <v/>
          </cell>
          <cell r="C929" t="str">
            <v/>
          </cell>
          <cell r="E929" t="str">
            <v>c16t</v>
          </cell>
          <cell r="F929" t="str">
            <v>CÈu 16T</v>
          </cell>
          <cell r="G929" t="str">
            <v>Ca</v>
          </cell>
          <cell r="H929">
            <v>0.13</v>
          </cell>
          <cell r="I929">
            <v>823425</v>
          </cell>
          <cell r="J929">
            <v>107045.25</v>
          </cell>
          <cell r="M929">
            <v>107045.25</v>
          </cell>
        </row>
        <row r="930">
          <cell r="B930">
            <v>120</v>
          </cell>
          <cell r="C930">
            <v>1479</v>
          </cell>
          <cell r="D930" t="str">
            <v>3169c</v>
          </cell>
          <cell r="F930" t="str">
            <v>KÝch h¹ dÇm ®Æt hoµn chØnh</v>
          </cell>
          <cell r="G930" t="str">
            <v>dÇm</v>
          </cell>
          <cell r="I930" t="str">
            <v/>
          </cell>
          <cell r="K930">
            <v>834288.17529772816</v>
          </cell>
          <cell r="L930">
            <v>210241.02</v>
          </cell>
          <cell r="M930">
            <v>43406.5</v>
          </cell>
        </row>
        <row r="931">
          <cell r="B931" t="str">
            <v/>
          </cell>
          <cell r="F931" t="str">
            <v>A.VËt liÖu</v>
          </cell>
          <cell r="J931">
            <v>834288.17529772816</v>
          </cell>
        </row>
        <row r="932">
          <cell r="B932" t="str">
            <v/>
          </cell>
          <cell r="E932" t="str">
            <v>tv</v>
          </cell>
          <cell r="F932" t="str">
            <v>Tµ vÑt gç (14x22x180)</v>
          </cell>
          <cell r="G932" t="str">
            <v>thanh</v>
          </cell>
          <cell r="H932">
            <v>5.41</v>
          </cell>
          <cell r="I932">
            <v>118167.86974080003</v>
          </cell>
          <cell r="J932">
            <v>639288.17529772816</v>
          </cell>
          <cell r="K932">
            <v>639288.17529772816</v>
          </cell>
        </row>
        <row r="933">
          <cell r="B933" t="str">
            <v/>
          </cell>
          <cell r="E933" t="str">
            <v>dia</v>
          </cell>
          <cell r="F933" t="str">
            <v xml:space="preserve">§inh ®Üa </v>
          </cell>
          <cell r="G933" t="str">
            <v>C¸i</v>
          </cell>
          <cell r="H933">
            <v>78</v>
          </cell>
          <cell r="I933">
            <v>2500</v>
          </cell>
          <cell r="J933">
            <v>195000</v>
          </cell>
          <cell r="K933">
            <v>195000</v>
          </cell>
        </row>
        <row r="934">
          <cell r="B934" t="str">
            <v/>
          </cell>
          <cell r="F934" t="str">
            <v>B.Nh©n c«ng</v>
          </cell>
          <cell r="J934">
            <v>210241.02</v>
          </cell>
        </row>
        <row r="935">
          <cell r="B935" t="str">
            <v/>
          </cell>
          <cell r="E935">
            <v>4.5</v>
          </cell>
          <cell r="F935" t="str">
            <v>Nh©n c«ng bËc 4,5/7</v>
          </cell>
          <cell r="G935" t="str">
            <v xml:space="preserve">C«ng </v>
          </cell>
          <cell r="H935">
            <v>12.43</v>
          </cell>
          <cell r="I935">
            <v>16914</v>
          </cell>
          <cell r="J935">
            <v>210241.02</v>
          </cell>
          <cell r="L935">
            <v>210241.02</v>
          </cell>
        </row>
        <row r="936">
          <cell r="B936" t="str">
            <v/>
          </cell>
          <cell r="F936" t="str">
            <v>C. M¸y</v>
          </cell>
          <cell r="J936">
            <v>43406.5</v>
          </cell>
        </row>
        <row r="937">
          <cell r="B937" t="str">
            <v/>
          </cell>
          <cell r="E937" t="str">
            <v>k250</v>
          </cell>
          <cell r="F937" t="str">
            <v>KÝch 250T</v>
          </cell>
          <cell r="G937" t="str">
            <v>Ca</v>
          </cell>
          <cell r="H937">
            <v>0.5</v>
          </cell>
          <cell r="I937">
            <v>86813</v>
          </cell>
          <cell r="J937">
            <v>43406.5</v>
          </cell>
          <cell r="M937">
            <v>43406.5</v>
          </cell>
        </row>
        <row r="938">
          <cell r="B938">
            <v>121</v>
          </cell>
          <cell r="C938">
            <v>1242</v>
          </cell>
          <cell r="D938" t="str">
            <v>NB.1510vd</v>
          </cell>
          <cell r="F938" t="str">
            <v>Dì bá hÖ dÇm cÇu I550; L=9,1m</v>
          </cell>
          <cell r="G938" t="str">
            <v>DÇm</v>
          </cell>
          <cell r="I938" t="str">
            <v/>
          </cell>
          <cell r="K938">
            <v>0</v>
          </cell>
          <cell r="L938">
            <v>87697.17837971999</v>
          </cell>
          <cell r="M938">
            <v>285873.33192599996</v>
          </cell>
        </row>
        <row r="939">
          <cell r="B939" t="str">
            <v/>
          </cell>
          <cell r="C939" t="str">
            <v/>
          </cell>
          <cell r="F939" t="str">
            <v>b. Nh©n c«ng</v>
          </cell>
          <cell r="J939">
            <v>87697.17837971999</v>
          </cell>
        </row>
        <row r="940">
          <cell r="B940" t="str">
            <v/>
          </cell>
          <cell r="C940" t="str">
            <v/>
          </cell>
          <cell r="E940">
            <v>4.5</v>
          </cell>
          <cell r="F940" t="str">
            <v>Nh©n c«ng bËc 4,5/7</v>
          </cell>
          <cell r="G940" t="str">
            <v xml:space="preserve">C«ng </v>
          </cell>
          <cell r="H940">
            <v>5.184886979999999</v>
          </cell>
          <cell r="I940">
            <v>16914</v>
          </cell>
          <cell r="J940">
            <v>87697.17837971999</v>
          </cell>
          <cell r="L940">
            <v>87697.17837971999</v>
          </cell>
        </row>
        <row r="941">
          <cell r="B941" t="str">
            <v/>
          </cell>
          <cell r="C941" t="str">
            <v/>
          </cell>
          <cell r="F941" t="str">
            <v>c. M¸y thi c«ng</v>
          </cell>
          <cell r="J941">
            <v>285873.33192599996</v>
          </cell>
        </row>
        <row r="942">
          <cell r="B942" t="str">
            <v/>
          </cell>
          <cell r="C942" t="str">
            <v/>
          </cell>
          <cell r="E942" t="str">
            <v>c16t</v>
          </cell>
          <cell r="F942" t="str">
            <v>CÈu 16T</v>
          </cell>
          <cell r="G942" t="str">
            <v>Ca</v>
          </cell>
          <cell r="H942">
            <v>0.34717591999999992</v>
          </cell>
          <cell r="I942">
            <v>823425</v>
          </cell>
          <cell r="J942">
            <v>285873.33192599996</v>
          </cell>
          <cell r="M942">
            <v>285873.33192599996</v>
          </cell>
        </row>
        <row r="943">
          <cell r="B943">
            <v>122</v>
          </cell>
          <cell r="C943">
            <v>1242</v>
          </cell>
          <cell r="D943" t="str">
            <v>HG4150</v>
          </cell>
          <cell r="F943" t="str">
            <v>Bª t«ng gê lan can M250 ®¸ 1x2</v>
          </cell>
          <cell r="G943" t="str">
            <v>m3</v>
          </cell>
          <cell r="I943" t="str">
            <v/>
          </cell>
          <cell r="K943">
            <v>510960.50586765987</v>
          </cell>
          <cell r="L943">
            <v>39691.08</v>
          </cell>
          <cell r="M943">
            <v>9145.84</v>
          </cell>
        </row>
        <row r="944">
          <cell r="B944" t="str">
            <v/>
          </cell>
          <cell r="C944" t="str">
            <v/>
          </cell>
          <cell r="F944" t="str">
            <v>a. VËt liÖu</v>
          </cell>
          <cell r="J944">
            <v>510960.50586765987</v>
          </cell>
        </row>
        <row r="945">
          <cell r="B945" t="str">
            <v/>
          </cell>
          <cell r="C945" t="str">
            <v>m3</v>
          </cell>
          <cell r="E945" t="str">
            <v>vu</v>
          </cell>
          <cell r="F945" t="str">
            <v>V÷a BT M250 ®¸ 1x2 ®é sôt 2-4</v>
          </cell>
          <cell r="G945" t="str">
            <v>m3</v>
          </cell>
          <cell r="H945">
            <v>1.0149999999999999</v>
          </cell>
          <cell r="I945">
            <v>500904.84118095232</v>
          </cell>
          <cell r="J945">
            <v>508418.41379866656</v>
          </cell>
          <cell r="K945">
            <v>508418.41379866656</v>
          </cell>
        </row>
        <row r="946">
          <cell r="B946" t="str">
            <v/>
          </cell>
          <cell r="C946" t="str">
            <v/>
          </cell>
          <cell r="E946" t="str">
            <v>#</v>
          </cell>
          <cell r="F946" t="str">
            <v>VËt liÖu kh¸c</v>
          </cell>
          <cell r="G946" t="str">
            <v>%</v>
          </cell>
          <cell r="H946">
            <v>0.5</v>
          </cell>
          <cell r="I946">
            <v>508418.41379866656</v>
          </cell>
          <cell r="J946">
            <v>2542.0920689933328</v>
          </cell>
          <cell r="K946">
            <v>2542.0920689933328</v>
          </cell>
        </row>
        <row r="947">
          <cell r="B947" t="str">
            <v/>
          </cell>
          <cell r="C947" t="str">
            <v/>
          </cell>
          <cell r="F947" t="str">
            <v>b. Nh©n c«ng</v>
          </cell>
          <cell r="J947">
            <v>39691.08</v>
          </cell>
        </row>
        <row r="948">
          <cell r="B948" t="str">
            <v/>
          </cell>
          <cell r="C948" t="str">
            <v/>
          </cell>
          <cell r="E948">
            <v>3</v>
          </cell>
          <cell r="F948" t="str">
            <v>Nh©n c«ng bËc 3,0/7</v>
          </cell>
          <cell r="G948" t="str">
            <v xml:space="preserve">C«ng </v>
          </cell>
          <cell r="H948">
            <v>2.86</v>
          </cell>
          <cell r="I948">
            <v>13878</v>
          </cell>
          <cell r="J948">
            <v>39691.08</v>
          </cell>
          <cell r="L948">
            <v>39691.08</v>
          </cell>
        </row>
        <row r="949">
          <cell r="B949" t="str">
            <v/>
          </cell>
          <cell r="C949" t="str">
            <v/>
          </cell>
          <cell r="F949" t="str">
            <v>c. M¸y thi c«ng</v>
          </cell>
          <cell r="J949">
            <v>9145.84</v>
          </cell>
        </row>
        <row r="950">
          <cell r="B950" t="str">
            <v/>
          </cell>
          <cell r="C950" t="str">
            <v/>
          </cell>
          <cell r="E950" t="str">
            <v>250l</v>
          </cell>
          <cell r="F950" t="str">
            <v>M¸y trén 250l</v>
          </cell>
          <cell r="G950" t="str">
            <v>Ca</v>
          </cell>
          <cell r="H950">
            <v>9.5000000000000001E-2</v>
          </cell>
          <cell r="I950">
            <v>96272</v>
          </cell>
          <cell r="J950">
            <v>9145.84</v>
          </cell>
          <cell r="M950">
            <v>9145.84</v>
          </cell>
        </row>
        <row r="951">
          <cell r="B951">
            <v>123</v>
          </cell>
          <cell r="C951">
            <v>1242</v>
          </cell>
          <cell r="D951" t="str">
            <v>KP2310</v>
          </cell>
          <cell r="F951" t="str">
            <v>V¸n khu«n ®æ BT gê lan can</v>
          </cell>
          <cell r="G951" t="str">
            <v>100m2</v>
          </cell>
          <cell r="I951" t="str">
            <v/>
          </cell>
          <cell r="K951">
            <v>158849.83282777143</v>
          </cell>
          <cell r="L951">
            <v>355554.36</v>
          </cell>
          <cell r="M951">
            <v>0</v>
          </cell>
        </row>
        <row r="952">
          <cell r="B952" t="str">
            <v/>
          </cell>
          <cell r="C952" t="str">
            <v/>
          </cell>
          <cell r="F952" t="str">
            <v>a. VËt liÖu</v>
          </cell>
          <cell r="J952">
            <v>158849.83282777143</v>
          </cell>
        </row>
        <row r="953">
          <cell r="B953" t="str">
            <v/>
          </cell>
          <cell r="C953" t="str">
            <v/>
          </cell>
          <cell r="E953" t="str">
            <v>g</v>
          </cell>
          <cell r="F953" t="str">
            <v>Gç v¸n</v>
          </cell>
          <cell r="G953" t="str">
            <v>m3</v>
          </cell>
          <cell r="H953">
            <v>0.123</v>
          </cell>
          <cell r="I953">
            <v>1269569.6114285714</v>
          </cell>
          <cell r="J953">
            <v>156157.06220571429</v>
          </cell>
          <cell r="K953">
            <v>156157.06220571429</v>
          </cell>
        </row>
        <row r="954">
          <cell r="B954" t="str">
            <v/>
          </cell>
          <cell r="C954" t="str">
            <v/>
          </cell>
          <cell r="E954" t="str">
            <v>di</v>
          </cell>
          <cell r="F954" t="str">
            <v>§inh</v>
          </cell>
          <cell r="G954" t="str">
            <v>kg</v>
          </cell>
          <cell r="H954">
            <v>0.16</v>
          </cell>
          <cell r="I954">
            <v>7000</v>
          </cell>
          <cell r="J954">
            <v>1120</v>
          </cell>
          <cell r="K954">
            <v>1120</v>
          </cell>
        </row>
        <row r="955">
          <cell r="B955" t="str">
            <v/>
          </cell>
          <cell r="C955" t="str">
            <v/>
          </cell>
          <cell r="E955" t="str">
            <v>#</v>
          </cell>
          <cell r="F955" t="str">
            <v>VËt liÖu kh¸c</v>
          </cell>
          <cell r="G955" t="str">
            <v>%</v>
          </cell>
          <cell r="H955">
            <v>1</v>
          </cell>
          <cell r="I955">
            <v>157277.06220571429</v>
          </cell>
          <cell r="J955">
            <v>1572.7706220571429</v>
          </cell>
          <cell r="K955">
            <v>1572.7706220571429</v>
          </cell>
        </row>
        <row r="956">
          <cell r="B956" t="str">
            <v/>
          </cell>
          <cell r="C956" t="str">
            <v/>
          </cell>
          <cell r="F956" t="str">
            <v>b. Nh©n c«ng</v>
          </cell>
          <cell r="J956">
            <v>355554.36</v>
          </cell>
        </row>
        <row r="957">
          <cell r="B957" t="str">
            <v/>
          </cell>
          <cell r="C957" t="str">
            <v/>
          </cell>
          <cell r="E957">
            <v>3</v>
          </cell>
          <cell r="F957" t="str">
            <v>Nh©n c«ng bËc 3,0/7</v>
          </cell>
          <cell r="G957" t="str">
            <v xml:space="preserve">C«ng </v>
          </cell>
          <cell r="H957">
            <v>25.619999999999997</v>
          </cell>
          <cell r="I957">
            <v>13878</v>
          </cell>
          <cell r="J957">
            <v>355554.36</v>
          </cell>
          <cell r="L957">
            <v>355554.36</v>
          </cell>
        </row>
        <row r="958">
          <cell r="B958">
            <v>124</v>
          </cell>
          <cell r="C958">
            <v>1242</v>
          </cell>
          <cell r="D958" t="str">
            <v>HA3110</v>
          </cell>
          <cell r="F958" t="str">
            <v>Mèi nèi dÇm bª t«ng M300</v>
          </cell>
          <cell r="G958" t="str">
            <v>m3</v>
          </cell>
          <cell r="I958" t="str">
            <v/>
          </cell>
          <cell r="K958">
            <v>553828.44904098089</v>
          </cell>
          <cell r="L958">
            <v>52015.16</v>
          </cell>
          <cell r="M958">
            <v>13266</v>
          </cell>
        </row>
        <row r="959">
          <cell r="B959" t="str">
            <v/>
          </cell>
          <cell r="C959" t="str">
            <v/>
          </cell>
          <cell r="F959" t="str">
            <v>a. VËt liÖu</v>
          </cell>
          <cell r="J959">
            <v>553828.44904098089</v>
          </cell>
        </row>
        <row r="960">
          <cell r="B960" t="str">
            <v/>
          </cell>
          <cell r="C960" t="str">
            <v>m3</v>
          </cell>
          <cell r="E960" t="str">
            <v>vu</v>
          </cell>
          <cell r="F960" t="str">
            <v>Bª t«ng në M300</v>
          </cell>
          <cell r="G960" t="str">
            <v>m3</v>
          </cell>
          <cell r="H960">
            <v>1.0249999999999999</v>
          </cell>
          <cell r="I960">
            <v>534970.73078095238</v>
          </cell>
          <cell r="J960">
            <v>548344.99905047612</v>
          </cell>
          <cell r="K960">
            <v>548344.99905047612</v>
          </cell>
        </row>
        <row r="961">
          <cell r="B961" t="str">
            <v/>
          </cell>
          <cell r="C961" t="str">
            <v/>
          </cell>
          <cell r="E961" t="str">
            <v>#</v>
          </cell>
          <cell r="F961" t="str">
            <v>VËt liÖu kh¸c</v>
          </cell>
          <cell r="G961" t="str">
            <v>%</v>
          </cell>
          <cell r="H961">
            <v>1</v>
          </cell>
          <cell r="I961">
            <v>548344.99905047612</v>
          </cell>
          <cell r="J961">
            <v>5483.4499905047614</v>
          </cell>
          <cell r="K961">
            <v>5483.4499905047614</v>
          </cell>
        </row>
        <row r="962">
          <cell r="B962" t="str">
            <v/>
          </cell>
          <cell r="C962" t="str">
            <v/>
          </cell>
          <cell r="F962" t="str">
            <v>b. Nh©n c«ng</v>
          </cell>
          <cell r="J962">
            <v>52015.16</v>
          </cell>
        </row>
        <row r="963">
          <cell r="B963" t="str">
            <v/>
          </cell>
          <cell r="C963" t="str">
            <v/>
          </cell>
          <cell r="E963">
            <v>3.5</v>
          </cell>
          <cell r="F963" t="str">
            <v>Nh©n c«ng bËc 3,5/7</v>
          </cell>
          <cell r="G963" t="str">
            <v xml:space="preserve">C«ng </v>
          </cell>
          <cell r="H963">
            <v>3.56</v>
          </cell>
          <cell r="I963">
            <v>14611</v>
          </cell>
          <cell r="J963">
            <v>52015.16</v>
          </cell>
          <cell r="L963">
            <v>52015.16</v>
          </cell>
        </row>
        <row r="964">
          <cell r="B964" t="str">
            <v/>
          </cell>
          <cell r="C964" t="str">
            <v/>
          </cell>
          <cell r="F964" t="str">
            <v>c. M¸y thi c«ng</v>
          </cell>
          <cell r="J964">
            <v>13266</v>
          </cell>
        </row>
        <row r="965">
          <cell r="B965" t="str">
            <v/>
          </cell>
          <cell r="C965" t="str">
            <v/>
          </cell>
          <cell r="E965" t="str">
            <v>250l</v>
          </cell>
          <cell r="F965" t="str">
            <v>M¸y trén 250l</v>
          </cell>
          <cell r="G965" t="str">
            <v>Ca</v>
          </cell>
          <cell r="H965">
            <v>9.5000000000000001E-2</v>
          </cell>
          <cell r="I965">
            <v>96272</v>
          </cell>
          <cell r="J965">
            <v>9145.84</v>
          </cell>
          <cell r="M965">
            <v>9145.84</v>
          </cell>
        </row>
        <row r="966">
          <cell r="B966" t="str">
            <v/>
          </cell>
          <cell r="C966" t="str">
            <v/>
          </cell>
          <cell r="E966" t="str">
            <v>dd</v>
          </cell>
          <cell r="F966" t="str">
            <v>M¸y ®Çm dïi 1,5KW</v>
          </cell>
          <cell r="G966" t="str">
            <v>Ca</v>
          </cell>
          <cell r="H966">
            <v>0.11</v>
          </cell>
          <cell r="I966">
            <v>37456</v>
          </cell>
          <cell r="J966">
            <v>4120.16</v>
          </cell>
          <cell r="M966">
            <v>4120.16</v>
          </cell>
        </row>
        <row r="967">
          <cell r="B967">
            <v>125</v>
          </cell>
          <cell r="C967">
            <v>1242</v>
          </cell>
          <cell r="D967" t="str">
            <v>KA2210</v>
          </cell>
          <cell r="F967" t="str">
            <v>VK ®æ BT mèi nèi dÇm</v>
          </cell>
          <cell r="G967" t="str">
            <v>100m2</v>
          </cell>
          <cell r="I967" t="str">
            <v/>
          </cell>
          <cell r="K967">
            <v>2586060.466018057</v>
          </cell>
          <cell r="L967">
            <v>527526.72000000009</v>
          </cell>
          <cell r="M967">
            <v>0</v>
          </cell>
        </row>
        <row r="968">
          <cell r="B968" t="str">
            <v/>
          </cell>
          <cell r="C968" t="str">
            <v/>
          </cell>
          <cell r="F968" t="str">
            <v>a. VËt liÖu</v>
          </cell>
          <cell r="J968">
            <v>2586060.466018057</v>
          </cell>
        </row>
        <row r="969">
          <cell r="B969" t="str">
            <v/>
          </cell>
          <cell r="C969" t="str">
            <v/>
          </cell>
          <cell r="E969" t="str">
            <v>g</v>
          </cell>
          <cell r="F969" t="str">
            <v>Gç v¸n</v>
          </cell>
          <cell r="G969" t="str">
            <v>m3</v>
          </cell>
          <cell r="H969">
            <v>0.79200000000000004</v>
          </cell>
          <cell r="I969">
            <v>1269569.6114285714</v>
          </cell>
          <cell r="J969">
            <v>1005499.1322514286</v>
          </cell>
          <cell r="K969">
            <v>1005499.1322514286</v>
          </cell>
        </row>
        <row r="970">
          <cell r="B970" t="str">
            <v/>
          </cell>
          <cell r="C970" t="str">
            <v/>
          </cell>
          <cell r="E970" t="str">
            <v>dn</v>
          </cell>
          <cell r="F970" t="str">
            <v xml:space="preserve">Gç ®µ nÑp </v>
          </cell>
          <cell r="G970" t="str">
            <v>m3</v>
          </cell>
          <cell r="H970">
            <v>0.189</v>
          </cell>
          <cell r="I970">
            <v>1269569.6114285714</v>
          </cell>
          <cell r="J970">
            <v>239948.65656</v>
          </cell>
          <cell r="K970">
            <v>239948.65656</v>
          </cell>
        </row>
        <row r="971">
          <cell r="B971" t="str">
            <v/>
          </cell>
          <cell r="C971" t="str">
            <v/>
          </cell>
          <cell r="E971" t="str">
            <v>gg</v>
          </cell>
          <cell r="F971" t="str">
            <v>Gç chèng</v>
          </cell>
          <cell r="G971" t="str">
            <v>m3</v>
          </cell>
          <cell r="H971">
            <v>0.95700000000000007</v>
          </cell>
          <cell r="I971">
            <v>1269569.6114285714</v>
          </cell>
          <cell r="J971">
            <v>1214978.1181371429</v>
          </cell>
          <cell r="K971">
            <v>1214978.1181371429</v>
          </cell>
        </row>
        <row r="972">
          <cell r="B972" t="str">
            <v/>
          </cell>
          <cell r="C972" t="str">
            <v/>
          </cell>
          <cell r="E972" t="str">
            <v>di</v>
          </cell>
          <cell r="F972" t="str">
            <v>§inh</v>
          </cell>
          <cell r="G972" t="str">
            <v>kg</v>
          </cell>
          <cell r="H972">
            <v>14.29</v>
          </cell>
          <cell r="I972">
            <v>7000</v>
          </cell>
          <cell r="J972">
            <v>100030</v>
          </cell>
          <cell r="K972">
            <v>100030</v>
          </cell>
        </row>
        <row r="973">
          <cell r="B973" t="str">
            <v/>
          </cell>
          <cell r="C973" t="str">
            <v/>
          </cell>
          <cell r="E973" t="str">
            <v>#</v>
          </cell>
          <cell r="F973" t="str">
            <v>VËt liÖu kh¸c</v>
          </cell>
          <cell r="G973" t="str">
            <v>%</v>
          </cell>
          <cell r="H973">
            <v>1</v>
          </cell>
          <cell r="I973">
            <v>2560455.9069485711</v>
          </cell>
          <cell r="J973">
            <v>25604.559069485709</v>
          </cell>
          <cell r="K973">
            <v>25604.559069485709</v>
          </cell>
        </row>
        <row r="974">
          <cell r="B974" t="str">
            <v/>
          </cell>
          <cell r="C974" t="str">
            <v/>
          </cell>
          <cell r="F974" t="str">
            <v>b. Nh©n c«ng</v>
          </cell>
          <cell r="J974">
            <v>527526.72000000009</v>
          </cell>
        </row>
        <row r="975">
          <cell r="B975" t="str">
            <v/>
          </cell>
          <cell r="C975" t="str">
            <v/>
          </cell>
          <cell r="E975" t="str">
            <v>n4</v>
          </cell>
          <cell r="F975" t="str">
            <v>Nh©n c«ng bËc 4,0/7</v>
          </cell>
          <cell r="G975" t="str">
            <v xml:space="preserve">C«ng </v>
          </cell>
          <cell r="H975">
            <v>34.380000000000003</v>
          </cell>
          <cell r="I975">
            <v>15344</v>
          </cell>
          <cell r="J975">
            <v>527526.72000000009</v>
          </cell>
          <cell r="L975">
            <v>527526.72000000009</v>
          </cell>
        </row>
        <row r="976">
          <cell r="B976">
            <v>126</v>
          </cell>
          <cell r="C976">
            <v>1242</v>
          </cell>
          <cell r="D976" t="str">
            <v>IA.2311</v>
          </cell>
          <cell r="F976" t="str">
            <v>Cèt thÐp mèi nèi dÇm d=8mm</v>
          </cell>
          <cell r="G976" t="str">
            <v>tÊn</v>
          </cell>
          <cell r="I976" t="str">
            <v/>
          </cell>
          <cell r="K976">
            <v>4872452.1885714279</v>
          </cell>
          <cell r="L976">
            <v>241444.8</v>
          </cell>
          <cell r="M976">
            <v>15915.6</v>
          </cell>
        </row>
        <row r="977">
          <cell r="B977" t="str">
            <v/>
          </cell>
          <cell r="C977" t="str">
            <v/>
          </cell>
          <cell r="F977" t="str">
            <v>a. VËt liÖu</v>
          </cell>
          <cell r="J977">
            <v>4872452.1885714279</v>
          </cell>
        </row>
        <row r="978">
          <cell r="B978" t="str">
            <v/>
          </cell>
          <cell r="C978" t="str">
            <v/>
          </cell>
          <cell r="E978" t="str">
            <v>d8</v>
          </cell>
          <cell r="F978" t="str">
            <v>ThÐp trßn d=8mm</v>
          </cell>
          <cell r="G978" t="str">
            <v>kg</v>
          </cell>
          <cell r="H978">
            <v>1005</v>
          </cell>
          <cell r="I978">
            <v>4707.542476190476</v>
          </cell>
          <cell r="J978">
            <v>4731080.1885714279</v>
          </cell>
          <cell r="K978">
            <v>4731080.1885714279</v>
          </cell>
        </row>
        <row r="979">
          <cell r="B979" t="str">
            <v/>
          </cell>
          <cell r="C979" t="str">
            <v/>
          </cell>
          <cell r="E979" t="str">
            <v>d</v>
          </cell>
          <cell r="F979" t="str">
            <v xml:space="preserve">D©y thÐp </v>
          </cell>
          <cell r="G979" t="str">
            <v>kg</v>
          </cell>
          <cell r="H979">
            <v>21.42</v>
          </cell>
          <cell r="I979">
            <v>6600</v>
          </cell>
          <cell r="J979">
            <v>141372</v>
          </cell>
          <cell r="K979">
            <v>141372</v>
          </cell>
        </row>
        <row r="980">
          <cell r="B980" t="str">
            <v/>
          </cell>
          <cell r="C980" t="str">
            <v/>
          </cell>
          <cell r="F980" t="str">
            <v>b. Nh©n c«ng</v>
          </cell>
          <cell r="J980">
            <v>241444.8</v>
          </cell>
        </row>
        <row r="981">
          <cell r="B981" t="str">
            <v/>
          </cell>
          <cell r="C981" t="str">
            <v/>
          </cell>
          <cell r="E981">
            <v>3.7</v>
          </cell>
          <cell r="F981" t="str">
            <v>Nh©n c«ng bËc 3,7/7</v>
          </cell>
          <cell r="G981" t="str">
            <v xml:space="preserve">C«ng </v>
          </cell>
          <cell r="H981">
            <v>16.2</v>
          </cell>
          <cell r="I981">
            <v>14904</v>
          </cell>
          <cell r="J981">
            <v>241444.8</v>
          </cell>
          <cell r="L981">
            <v>241444.8</v>
          </cell>
        </row>
        <row r="982">
          <cell r="B982" t="str">
            <v/>
          </cell>
          <cell r="C982" t="str">
            <v/>
          </cell>
          <cell r="F982" t="str">
            <v>c. M¸y thi c«ng</v>
          </cell>
          <cell r="J982">
            <v>15915.6</v>
          </cell>
        </row>
        <row r="983">
          <cell r="B983" t="str">
            <v/>
          </cell>
          <cell r="C983" t="str">
            <v/>
          </cell>
          <cell r="E983" t="str">
            <v>cu</v>
          </cell>
          <cell r="F983" t="str">
            <v>M¸y c¾t uèn cèt thÐp</v>
          </cell>
          <cell r="G983" t="str">
            <v>Ca</v>
          </cell>
          <cell r="H983">
            <v>0.4</v>
          </cell>
          <cell r="I983">
            <v>39789</v>
          </cell>
          <cell r="J983">
            <v>15915.6</v>
          </cell>
          <cell r="M983">
            <v>15915.6</v>
          </cell>
        </row>
        <row r="984">
          <cell r="B984">
            <v>127</v>
          </cell>
          <cell r="D984" t="str">
            <v>.</v>
          </cell>
          <cell r="F984" t="str">
            <v>Khe co d·n cao su</v>
          </cell>
          <cell r="G984" t="str">
            <v>m</v>
          </cell>
          <cell r="I984" t="str">
            <v/>
          </cell>
          <cell r="K984">
            <v>1750320.0000000002</v>
          </cell>
          <cell r="L984">
            <v>0</v>
          </cell>
          <cell r="M984">
            <v>0</v>
          </cell>
        </row>
        <row r="985">
          <cell r="B985" t="str">
            <v/>
          </cell>
          <cell r="C985" t="str">
            <v/>
          </cell>
          <cell r="F985" t="str">
            <v>a - VËt liÖu :</v>
          </cell>
          <cell r="J985">
            <v>1750320.0000000002</v>
          </cell>
        </row>
        <row r="986">
          <cell r="B986" t="str">
            <v/>
          </cell>
          <cell r="C986" t="str">
            <v/>
          </cell>
          <cell r="E986" t="str">
            <v>d10</v>
          </cell>
          <cell r="F986" t="str">
            <v>Khe co d·n cao su.</v>
          </cell>
          <cell r="G986" t="str">
            <v>m</v>
          </cell>
          <cell r="H986">
            <v>1.02</v>
          </cell>
          <cell r="I986">
            <v>1716000.0000000002</v>
          </cell>
          <cell r="J986">
            <v>1750320.0000000002</v>
          </cell>
          <cell r="K986">
            <v>1750320.0000000002</v>
          </cell>
        </row>
        <row r="987">
          <cell r="B987">
            <v>128</v>
          </cell>
          <cell r="C987">
            <v>1242</v>
          </cell>
          <cell r="D987" t="str">
            <v>NB.3110</v>
          </cell>
          <cell r="F987" t="str">
            <v>ThÐp chê d=10mm</v>
          </cell>
          <cell r="G987" t="str">
            <v>TÊn</v>
          </cell>
          <cell r="I987" t="str">
            <v/>
          </cell>
          <cell r="K987">
            <v>4642919.6000000006</v>
          </cell>
          <cell r="L987">
            <v>170364.26</v>
          </cell>
          <cell r="M987">
            <v>0</v>
          </cell>
        </row>
        <row r="988">
          <cell r="B988" t="str">
            <v/>
          </cell>
          <cell r="C988" t="str">
            <v/>
          </cell>
          <cell r="F988" t="str">
            <v>a - VËt liÖu :</v>
          </cell>
          <cell r="J988">
            <v>4642919.6000000006</v>
          </cell>
        </row>
        <row r="989">
          <cell r="B989" t="str">
            <v/>
          </cell>
          <cell r="C989" t="str">
            <v/>
          </cell>
          <cell r="E989" t="str">
            <v>d10</v>
          </cell>
          <cell r="F989" t="str">
            <v>ThÐp trßn d=10mm</v>
          </cell>
          <cell r="G989" t="str">
            <v>kg</v>
          </cell>
          <cell r="H989">
            <v>1050</v>
          </cell>
          <cell r="I989">
            <v>4421.8281904761907</v>
          </cell>
          <cell r="J989">
            <v>4642919.6000000006</v>
          </cell>
          <cell r="K989">
            <v>4642919.6000000006</v>
          </cell>
        </row>
        <row r="990">
          <cell r="B990" t="str">
            <v/>
          </cell>
          <cell r="C990" t="str">
            <v/>
          </cell>
          <cell r="F990" t="str">
            <v>b. Nh©n c«ng</v>
          </cell>
          <cell r="J990">
            <v>170364.26</v>
          </cell>
        </row>
        <row r="991">
          <cell r="B991" t="str">
            <v/>
          </cell>
          <cell r="C991" t="str">
            <v/>
          </cell>
          <cell r="E991">
            <v>3.5</v>
          </cell>
          <cell r="F991" t="str">
            <v>Nh©n c«ng bËc 3,5/7</v>
          </cell>
          <cell r="G991" t="str">
            <v xml:space="preserve">C«ng </v>
          </cell>
          <cell r="H991">
            <v>11.66</v>
          </cell>
          <cell r="I991">
            <v>14611</v>
          </cell>
          <cell r="J991">
            <v>170364.26</v>
          </cell>
          <cell r="L991">
            <v>170364.26</v>
          </cell>
        </row>
        <row r="992">
          <cell r="B992">
            <v>129</v>
          </cell>
          <cell r="C992">
            <v>1242</v>
          </cell>
          <cell r="D992" t="str">
            <v>HA3110</v>
          </cell>
          <cell r="F992" t="str">
            <v>Bª t«ng M300</v>
          </cell>
          <cell r="G992" t="str">
            <v>m3</v>
          </cell>
          <cell r="I992" t="str">
            <v/>
          </cell>
          <cell r="K992">
            <v>535413.10259240947</v>
          </cell>
          <cell r="L992">
            <v>52015.16</v>
          </cell>
          <cell r="M992">
            <v>13266</v>
          </cell>
        </row>
        <row r="993">
          <cell r="B993" t="str">
            <v/>
          </cell>
          <cell r="C993" t="str">
            <v/>
          </cell>
          <cell r="F993" t="str">
            <v>a. VËt liÖu</v>
          </cell>
          <cell r="J993">
            <v>535413.10259240947</v>
          </cell>
        </row>
        <row r="994">
          <cell r="B994" t="str">
            <v/>
          </cell>
          <cell r="C994" t="str">
            <v>m3</v>
          </cell>
          <cell r="E994" t="str">
            <v>vu</v>
          </cell>
          <cell r="F994" t="str">
            <v>V÷a BT M300 ®¸ 1x2 ®é sôt 2-4</v>
          </cell>
          <cell r="G994" t="str">
            <v>m3</v>
          </cell>
          <cell r="H994">
            <v>1.0249999999999999</v>
          </cell>
          <cell r="I994">
            <v>517182.42220952385</v>
          </cell>
          <cell r="J994">
            <v>530111.98276476189</v>
          </cell>
          <cell r="K994">
            <v>530111.98276476189</v>
          </cell>
        </row>
        <row r="995">
          <cell r="B995" t="str">
            <v/>
          </cell>
          <cell r="C995" t="str">
            <v/>
          </cell>
          <cell r="E995" t="str">
            <v>#</v>
          </cell>
          <cell r="F995" t="str">
            <v>VËt liÖu kh¸c</v>
          </cell>
          <cell r="G995" t="str">
            <v>%</v>
          </cell>
          <cell r="H995">
            <v>1</v>
          </cell>
          <cell r="I995">
            <v>530111.98276476189</v>
          </cell>
          <cell r="J995">
            <v>5301.1198276476189</v>
          </cell>
          <cell r="K995">
            <v>5301.1198276476189</v>
          </cell>
        </row>
        <row r="996">
          <cell r="B996" t="str">
            <v/>
          </cell>
          <cell r="C996" t="str">
            <v/>
          </cell>
          <cell r="F996" t="str">
            <v>b. Nh©n c«ng</v>
          </cell>
          <cell r="J996">
            <v>52015.16</v>
          </cell>
        </row>
        <row r="997">
          <cell r="B997" t="str">
            <v/>
          </cell>
          <cell r="C997" t="str">
            <v/>
          </cell>
          <cell r="E997">
            <v>3.5</v>
          </cell>
          <cell r="F997" t="str">
            <v>Nh©n c«ng bËc 3,5/7</v>
          </cell>
          <cell r="G997" t="str">
            <v xml:space="preserve">C«ng </v>
          </cell>
          <cell r="H997">
            <v>3.56</v>
          </cell>
          <cell r="I997">
            <v>14611</v>
          </cell>
          <cell r="J997">
            <v>52015.16</v>
          </cell>
          <cell r="L997">
            <v>52015.16</v>
          </cell>
        </row>
        <row r="998">
          <cell r="B998" t="str">
            <v/>
          </cell>
          <cell r="C998" t="str">
            <v/>
          </cell>
          <cell r="F998" t="str">
            <v>c. M¸y thi c«ng</v>
          </cell>
          <cell r="J998">
            <v>13266</v>
          </cell>
        </row>
        <row r="999">
          <cell r="B999" t="str">
            <v/>
          </cell>
          <cell r="C999" t="str">
            <v/>
          </cell>
          <cell r="E999" t="str">
            <v>250l</v>
          </cell>
          <cell r="F999" t="str">
            <v>M¸y trén 250l</v>
          </cell>
          <cell r="G999" t="str">
            <v>Ca</v>
          </cell>
          <cell r="H999">
            <v>9.5000000000000001E-2</v>
          </cell>
          <cell r="I999">
            <v>96272</v>
          </cell>
          <cell r="J999">
            <v>9145.84</v>
          </cell>
          <cell r="M999">
            <v>9145.84</v>
          </cell>
        </row>
        <row r="1000">
          <cell r="B1000" t="str">
            <v/>
          </cell>
          <cell r="C1000" t="str">
            <v/>
          </cell>
          <cell r="E1000" t="str">
            <v>dd</v>
          </cell>
          <cell r="F1000" t="str">
            <v>M¸y ®Çm dïi 1,5KW</v>
          </cell>
          <cell r="G1000" t="str">
            <v>Ca</v>
          </cell>
          <cell r="H1000">
            <v>0.11</v>
          </cell>
          <cell r="I1000">
            <v>37456</v>
          </cell>
          <cell r="J1000">
            <v>4120.16</v>
          </cell>
          <cell r="M1000">
            <v>4120.16</v>
          </cell>
        </row>
        <row r="1001">
          <cell r="B1001">
            <v>130</v>
          </cell>
          <cell r="C1001">
            <v>1242</v>
          </cell>
          <cell r="D1001" t="str">
            <v>KA2210</v>
          </cell>
          <cell r="F1001" t="str">
            <v>VK ®æ bª t«ng M300</v>
          </cell>
          <cell r="G1001" t="str">
            <v>100m2</v>
          </cell>
          <cell r="I1001" t="str">
            <v/>
          </cell>
          <cell r="K1001">
            <v>2586060.466018057</v>
          </cell>
          <cell r="L1001">
            <v>527526.72000000009</v>
          </cell>
          <cell r="M1001">
            <v>0</v>
          </cell>
        </row>
        <row r="1002">
          <cell r="B1002" t="str">
            <v/>
          </cell>
          <cell r="C1002" t="str">
            <v/>
          </cell>
          <cell r="F1002" t="str">
            <v>a. VËt liÖu</v>
          </cell>
          <cell r="J1002">
            <v>2586060.466018057</v>
          </cell>
        </row>
        <row r="1003">
          <cell r="B1003" t="str">
            <v/>
          </cell>
          <cell r="C1003" t="str">
            <v/>
          </cell>
          <cell r="E1003" t="str">
            <v>g</v>
          </cell>
          <cell r="F1003" t="str">
            <v>Gç v¸n</v>
          </cell>
          <cell r="G1003" t="str">
            <v>m3</v>
          </cell>
          <cell r="H1003">
            <v>0.79200000000000004</v>
          </cell>
          <cell r="I1003">
            <v>1269569.6114285714</v>
          </cell>
          <cell r="J1003">
            <v>1005499.1322514286</v>
          </cell>
          <cell r="K1003">
            <v>1005499.1322514286</v>
          </cell>
        </row>
        <row r="1004">
          <cell r="B1004" t="str">
            <v/>
          </cell>
          <cell r="C1004" t="str">
            <v/>
          </cell>
          <cell r="E1004" t="str">
            <v>dn</v>
          </cell>
          <cell r="F1004" t="str">
            <v xml:space="preserve">Gç ®µ nÑp </v>
          </cell>
          <cell r="G1004" t="str">
            <v>m3</v>
          </cell>
          <cell r="H1004">
            <v>0.189</v>
          </cell>
          <cell r="I1004">
            <v>1269569.6114285714</v>
          </cell>
          <cell r="J1004">
            <v>239948.65656</v>
          </cell>
          <cell r="K1004">
            <v>239948.65656</v>
          </cell>
        </row>
        <row r="1005">
          <cell r="B1005" t="str">
            <v/>
          </cell>
          <cell r="C1005" t="str">
            <v/>
          </cell>
          <cell r="E1005" t="str">
            <v>gg</v>
          </cell>
          <cell r="F1005" t="str">
            <v>Gç chèng</v>
          </cell>
          <cell r="G1005" t="str">
            <v>m3</v>
          </cell>
          <cell r="H1005">
            <v>0.95700000000000007</v>
          </cell>
          <cell r="I1005">
            <v>1269569.6114285714</v>
          </cell>
          <cell r="J1005">
            <v>1214978.1181371429</v>
          </cell>
          <cell r="K1005">
            <v>1214978.1181371429</v>
          </cell>
        </row>
        <row r="1006">
          <cell r="B1006" t="str">
            <v/>
          </cell>
          <cell r="C1006" t="str">
            <v/>
          </cell>
          <cell r="E1006" t="str">
            <v>di</v>
          </cell>
          <cell r="F1006" t="str">
            <v>§inh</v>
          </cell>
          <cell r="G1006" t="str">
            <v>kg</v>
          </cell>
          <cell r="H1006">
            <v>14.29</v>
          </cell>
          <cell r="I1006">
            <v>7000</v>
          </cell>
          <cell r="J1006">
            <v>100030</v>
          </cell>
          <cell r="K1006">
            <v>100030</v>
          </cell>
        </row>
        <row r="1007">
          <cell r="B1007" t="str">
            <v/>
          </cell>
          <cell r="C1007" t="str">
            <v/>
          </cell>
          <cell r="E1007" t="str">
            <v>#</v>
          </cell>
          <cell r="F1007" t="str">
            <v>VËt liÖu kh¸c</v>
          </cell>
          <cell r="G1007" t="str">
            <v>%</v>
          </cell>
          <cell r="H1007">
            <v>1</v>
          </cell>
          <cell r="I1007">
            <v>2560455.9069485711</v>
          </cell>
          <cell r="J1007">
            <v>25604.559069485709</v>
          </cell>
          <cell r="K1007">
            <v>25604.559069485709</v>
          </cell>
        </row>
        <row r="1008">
          <cell r="B1008" t="str">
            <v/>
          </cell>
          <cell r="C1008" t="str">
            <v/>
          </cell>
          <cell r="F1008" t="str">
            <v>b. Nh©n c«ng</v>
          </cell>
          <cell r="J1008">
            <v>527526.72000000009</v>
          </cell>
        </row>
        <row r="1009">
          <cell r="B1009" t="str">
            <v/>
          </cell>
          <cell r="C1009" t="str">
            <v/>
          </cell>
          <cell r="E1009" t="str">
            <v>n4</v>
          </cell>
          <cell r="F1009" t="str">
            <v>Nh©n c«ng bËc 4,0/7</v>
          </cell>
          <cell r="G1009" t="str">
            <v xml:space="preserve">C«ng </v>
          </cell>
          <cell r="H1009">
            <v>34.380000000000003</v>
          </cell>
          <cell r="I1009">
            <v>15344</v>
          </cell>
          <cell r="J1009">
            <v>527526.72000000009</v>
          </cell>
          <cell r="L1009">
            <v>527526.72000000009</v>
          </cell>
        </row>
        <row r="1010">
          <cell r="B1010">
            <v>131</v>
          </cell>
          <cell r="C1010">
            <v>1242</v>
          </cell>
          <cell r="D1010" t="str">
            <v>GA.4110/</v>
          </cell>
          <cell r="F1010" t="str">
            <v>Gia cè lßng cÇu ®¸ d¨m x©y M100</v>
          </cell>
          <cell r="G1010" t="str">
            <v>m3</v>
          </cell>
          <cell r="I1010" t="str">
            <v/>
          </cell>
          <cell r="K1010">
            <v>306212.44737737137</v>
          </cell>
          <cell r="L1010">
            <v>31998.09</v>
          </cell>
          <cell r="M1010">
            <v>0</v>
          </cell>
        </row>
        <row r="1011">
          <cell r="B1011" t="str">
            <v/>
          </cell>
          <cell r="C1011" t="str">
            <v/>
          </cell>
          <cell r="F1011" t="str">
            <v>a. VËt liÖu</v>
          </cell>
          <cell r="J1011">
            <v>306212.44737737137</v>
          </cell>
        </row>
        <row r="1012">
          <cell r="B1012" t="str">
            <v/>
          </cell>
          <cell r="C1012" t="str">
            <v/>
          </cell>
          <cell r="E1012">
            <v>4</v>
          </cell>
          <cell r="F1012" t="str">
            <v>§¸ d¨m 4x6</v>
          </cell>
          <cell r="G1012" t="str">
            <v>m3</v>
          </cell>
          <cell r="H1012">
            <v>1.2</v>
          </cell>
          <cell r="I1012">
            <v>108979.27619047619</v>
          </cell>
          <cell r="J1012">
            <v>130775.13142857142</v>
          </cell>
          <cell r="K1012">
            <v>130775.13142857142</v>
          </cell>
        </row>
        <row r="1013">
          <cell r="B1013" t="str">
            <v/>
          </cell>
          <cell r="C1013" t="str">
            <v>m3</v>
          </cell>
          <cell r="E1013" t="str">
            <v>vu</v>
          </cell>
          <cell r="F1013" t="str">
            <v>V÷a xi m¨ng M100</v>
          </cell>
          <cell r="G1013" t="str">
            <v>m3</v>
          </cell>
          <cell r="H1013">
            <v>0.42</v>
          </cell>
          <cell r="I1013">
            <v>417707.89511619043</v>
          </cell>
          <cell r="J1013">
            <v>175437.31594879998</v>
          </cell>
          <cell r="K1013">
            <v>175437.31594879998</v>
          </cell>
        </row>
        <row r="1014">
          <cell r="B1014" t="str">
            <v/>
          </cell>
          <cell r="C1014" t="str">
            <v/>
          </cell>
          <cell r="F1014" t="str">
            <v>b. Nh©n c«ng</v>
          </cell>
          <cell r="J1014">
            <v>31998.09</v>
          </cell>
        </row>
        <row r="1015">
          <cell r="B1015" t="str">
            <v/>
          </cell>
          <cell r="C1015" t="str">
            <v/>
          </cell>
          <cell r="E1015">
            <v>3.5</v>
          </cell>
          <cell r="F1015" t="str">
            <v>Nh©n c«ng bËc 3,5/7</v>
          </cell>
          <cell r="G1015" t="str">
            <v xml:space="preserve">C«ng </v>
          </cell>
          <cell r="H1015">
            <v>2.19</v>
          </cell>
          <cell r="I1015">
            <v>14611</v>
          </cell>
          <cell r="J1015">
            <v>31998.09</v>
          </cell>
          <cell r="L1015">
            <v>31998.09</v>
          </cell>
        </row>
        <row r="1016">
          <cell r="B1016">
            <v>132</v>
          </cell>
          <cell r="C1016">
            <v>1242</v>
          </cell>
          <cell r="D1016" t="str">
            <v>IB2211</v>
          </cell>
          <cell r="F1016" t="str">
            <v>Cèt thÐp gê lan can d=10mm</v>
          </cell>
          <cell r="G1016" t="str">
            <v>TÊn</v>
          </cell>
          <cell r="I1016" t="str">
            <v/>
          </cell>
          <cell r="K1016">
            <v>4585309.3314285716</v>
          </cell>
          <cell r="L1016">
            <v>208206.75</v>
          </cell>
          <cell r="M1016">
            <v>15915.6</v>
          </cell>
        </row>
        <row r="1017">
          <cell r="B1017" t="str">
            <v/>
          </cell>
          <cell r="C1017" t="str">
            <v/>
          </cell>
          <cell r="F1017" t="str">
            <v>a. VËt liÖu</v>
          </cell>
          <cell r="J1017">
            <v>4585309.3314285716</v>
          </cell>
        </row>
        <row r="1018">
          <cell r="B1018" t="str">
            <v/>
          </cell>
          <cell r="C1018" t="str">
            <v/>
          </cell>
          <cell r="E1018" t="str">
            <v>d10</v>
          </cell>
          <cell r="F1018" t="str">
            <v>ThÐp trßn d=10mm</v>
          </cell>
          <cell r="G1018" t="str">
            <v>kg</v>
          </cell>
          <cell r="H1018">
            <v>1005</v>
          </cell>
          <cell r="I1018">
            <v>4421.8281904761907</v>
          </cell>
          <cell r="J1018">
            <v>4443937.3314285716</v>
          </cell>
          <cell r="K1018">
            <v>4443937.3314285716</v>
          </cell>
        </row>
        <row r="1019">
          <cell r="B1019" t="str">
            <v/>
          </cell>
          <cell r="C1019" t="str">
            <v/>
          </cell>
          <cell r="E1019" t="str">
            <v>d</v>
          </cell>
          <cell r="F1019" t="str">
            <v xml:space="preserve">D©y thÐp </v>
          </cell>
          <cell r="G1019" t="str">
            <v>kg</v>
          </cell>
          <cell r="H1019">
            <v>21.42</v>
          </cell>
          <cell r="I1019">
            <v>6600</v>
          </cell>
          <cell r="J1019">
            <v>141372</v>
          </cell>
          <cell r="K1019">
            <v>141372</v>
          </cell>
        </row>
        <row r="1020">
          <cell r="B1020" t="str">
            <v/>
          </cell>
          <cell r="C1020" t="str">
            <v/>
          </cell>
          <cell r="F1020" t="str">
            <v>b. Nh©n c«ng</v>
          </cell>
          <cell r="J1020">
            <v>208206.75</v>
          </cell>
        </row>
        <row r="1021">
          <cell r="B1021" t="str">
            <v/>
          </cell>
          <cell r="C1021" t="str">
            <v/>
          </cell>
          <cell r="E1021">
            <v>3.5</v>
          </cell>
          <cell r="F1021" t="str">
            <v>Nh©n c«ng bËc 3,5/7</v>
          </cell>
          <cell r="G1021" t="str">
            <v xml:space="preserve">C«ng </v>
          </cell>
          <cell r="H1021">
            <v>14.25</v>
          </cell>
          <cell r="I1021">
            <v>14611</v>
          </cell>
          <cell r="J1021">
            <v>208206.75</v>
          </cell>
          <cell r="L1021">
            <v>208206.75</v>
          </cell>
        </row>
        <row r="1022">
          <cell r="B1022" t="str">
            <v/>
          </cell>
          <cell r="C1022" t="str">
            <v/>
          </cell>
          <cell r="F1022" t="str">
            <v>c. M¸y thi c«ng</v>
          </cell>
          <cell r="J1022">
            <v>15915.6</v>
          </cell>
        </row>
        <row r="1023">
          <cell r="B1023" t="str">
            <v/>
          </cell>
          <cell r="C1023" t="str">
            <v/>
          </cell>
          <cell r="E1023" t="str">
            <v>cu</v>
          </cell>
          <cell r="F1023" t="str">
            <v>M¸y c¾t uèn cèt thÐp</v>
          </cell>
          <cell r="G1023" t="str">
            <v>Ca</v>
          </cell>
          <cell r="H1023">
            <v>0.4</v>
          </cell>
          <cell r="I1023">
            <v>39789</v>
          </cell>
          <cell r="J1023">
            <v>15915.6</v>
          </cell>
          <cell r="M1023">
            <v>15915.6</v>
          </cell>
        </row>
        <row r="1024">
          <cell r="B1024">
            <v>133</v>
          </cell>
          <cell r="C1024">
            <v>1242</v>
          </cell>
          <cell r="D1024" t="str">
            <v>IB2221</v>
          </cell>
          <cell r="F1024" t="str">
            <v>Cèt thÐp gê lan can d=14mm</v>
          </cell>
          <cell r="G1024" t="str">
            <v>TÊn</v>
          </cell>
          <cell r="I1024" t="str">
            <v/>
          </cell>
          <cell r="K1024">
            <v>4607641.3257142855</v>
          </cell>
          <cell r="L1024">
            <v>114258.02</v>
          </cell>
          <cell r="M1024">
            <v>100356.43399999999</v>
          </cell>
        </row>
        <row r="1025">
          <cell r="B1025" t="str">
            <v/>
          </cell>
          <cell r="C1025" t="str">
            <v/>
          </cell>
          <cell r="F1025" t="str">
            <v>a. VËt liÖu</v>
          </cell>
          <cell r="I1025" t="str">
            <v/>
          </cell>
          <cell r="J1025">
            <v>4607641.3257142855</v>
          </cell>
        </row>
        <row r="1026">
          <cell r="B1026" t="str">
            <v/>
          </cell>
          <cell r="C1026" t="str">
            <v/>
          </cell>
          <cell r="E1026" t="str">
            <v>D14</v>
          </cell>
          <cell r="F1026" t="str">
            <v>ThÐp trßn d=14mm</v>
          </cell>
          <cell r="G1026" t="str">
            <v>kg</v>
          </cell>
          <cell r="H1026">
            <v>1020</v>
          </cell>
          <cell r="I1026">
            <v>4374.209142857143</v>
          </cell>
          <cell r="J1026">
            <v>4461693.3257142855</v>
          </cell>
          <cell r="K1026">
            <v>4461693.3257142855</v>
          </cell>
        </row>
        <row r="1027">
          <cell r="B1027" t="str">
            <v/>
          </cell>
          <cell r="C1027" t="str">
            <v/>
          </cell>
          <cell r="E1027" t="str">
            <v>d</v>
          </cell>
          <cell r="F1027" t="str">
            <v xml:space="preserve">D©y thÐp </v>
          </cell>
          <cell r="G1027" t="str">
            <v>kg</v>
          </cell>
          <cell r="H1027">
            <v>14.28</v>
          </cell>
          <cell r="I1027">
            <v>6600</v>
          </cell>
          <cell r="J1027">
            <v>94248</v>
          </cell>
          <cell r="K1027">
            <v>94248</v>
          </cell>
        </row>
        <row r="1028">
          <cell r="B1028" t="str">
            <v/>
          </cell>
          <cell r="C1028" t="str">
            <v/>
          </cell>
          <cell r="E1028" t="str">
            <v>q</v>
          </cell>
          <cell r="F1028" t="str">
            <v>Que hµn</v>
          </cell>
          <cell r="G1028" t="str">
            <v>kg</v>
          </cell>
          <cell r="H1028">
            <v>4.7</v>
          </cell>
          <cell r="I1028">
            <v>11000</v>
          </cell>
          <cell r="J1028">
            <v>51700</v>
          </cell>
          <cell r="K1028">
            <v>51700</v>
          </cell>
        </row>
        <row r="1029">
          <cell r="B1029" t="str">
            <v/>
          </cell>
          <cell r="C1029" t="str">
            <v/>
          </cell>
          <cell r="F1029" t="str">
            <v>b. Nh©n c«ng</v>
          </cell>
          <cell r="I1029" t="str">
            <v/>
          </cell>
          <cell r="J1029">
            <v>114258.02</v>
          </cell>
        </row>
        <row r="1030">
          <cell r="B1030" t="str">
            <v/>
          </cell>
          <cell r="C1030" t="str">
            <v/>
          </cell>
          <cell r="E1030">
            <v>3.5</v>
          </cell>
          <cell r="F1030" t="str">
            <v>Nh©n c«ng bËc 3,5/7</v>
          </cell>
          <cell r="G1030" t="str">
            <v xml:space="preserve">C«ng </v>
          </cell>
          <cell r="H1030">
            <v>7.82</v>
          </cell>
          <cell r="I1030">
            <v>14611</v>
          </cell>
          <cell r="J1030">
            <v>114258.02</v>
          </cell>
          <cell r="L1030">
            <v>114258.02</v>
          </cell>
        </row>
        <row r="1031">
          <cell r="B1031" t="str">
            <v/>
          </cell>
          <cell r="C1031" t="str">
            <v/>
          </cell>
          <cell r="F1031" t="str">
            <v>c. M¸y thi c«ng</v>
          </cell>
          <cell r="I1031" t="str">
            <v/>
          </cell>
          <cell r="J1031">
            <v>100356.43399999999</v>
          </cell>
        </row>
        <row r="1032">
          <cell r="B1032" t="str">
            <v/>
          </cell>
          <cell r="C1032" t="str">
            <v/>
          </cell>
          <cell r="E1032" t="str">
            <v>h23</v>
          </cell>
          <cell r="F1032" t="str">
            <v>M¸y hµn 23KW</v>
          </cell>
          <cell r="G1032" t="str">
            <v>Ca</v>
          </cell>
          <cell r="H1032">
            <v>1.133</v>
          </cell>
          <cell r="I1032">
            <v>77338</v>
          </cell>
          <cell r="J1032">
            <v>87623.953999999998</v>
          </cell>
          <cell r="M1032">
            <v>87623.953999999998</v>
          </cell>
        </row>
        <row r="1033">
          <cell r="B1033" t="str">
            <v/>
          </cell>
          <cell r="C1033" t="str">
            <v/>
          </cell>
          <cell r="E1033" t="str">
            <v>cu</v>
          </cell>
          <cell r="F1033" t="str">
            <v>M¸y c¾t uèn cèt thÐp</v>
          </cell>
          <cell r="G1033" t="str">
            <v>Ca</v>
          </cell>
          <cell r="H1033">
            <v>0.32</v>
          </cell>
          <cell r="I1033">
            <v>39789</v>
          </cell>
          <cell r="J1033">
            <v>12732.48</v>
          </cell>
          <cell r="M1033">
            <v>12732.48</v>
          </cell>
        </row>
        <row r="1034">
          <cell r="B1034">
            <v>134</v>
          </cell>
          <cell r="C1034">
            <v>1242</v>
          </cell>
          <cell r="D1034" t="str">
            <v>NB.3110</v>
          </cell>
          <cell r="F1034" t="str">
            <v>L¾p ®Æt thÐp b¶n</v>
          </cell>
          <cell r="G1034" t="str">
            <v>TÊn</v>
          </cell>
          <cell r="I1034" t="str">
            <v/>
          </cell>
          <cell r="K1034">
            <v>5316065.58</v>
          </cell>
          <cell r="L1034">
            <v>170364.26</v>
          </cell>
          <cell r="M1034">
            <v>280350.25</v>
          </cell>
        </row>
        <row r="1035">
          <cell r="B1035" t="str">
            <v/>
          </cell>
          <cell r="C1035" t="str">
            <v/>
          </cell>
          <cell r="F1035" t="str">
            <v>a. VËt liÖu</v>
          </cell>
          <cell r="I1035" t="str">
            <v/>
          </cell>
          <cell r="J1035">
            <v>5316065.58</v>
          </cell>
        </row>
        <row r="1036">
          <cell r="B1036" t="str">
            <v/>
          </cell>
          <cell r="E1036" t="str">
            <v>t</v>
          </cell>
          <cell r="F1036" t="str">
            <v>ThÐp b¶n</v>
          </cell>
          <cell r="G1036" t="str">
            <v>kg</v>
          </cell>
          <cell r="H1036">
            <v>1050</v>
          </cell>
          <cell r="I1036">
            <v>4612.3043809523806</v>
          </cell>
          <cell r="J1036">
            <v>4842919.5999999996</v>
          </cell>
          <cell r="K1036">
            <v>4842919.5999999996</v>
          </cell>
        </row>
        <row r="1037">
          <cell r="B1037" t="str">
            <v/>
          </cell>
          <cell r="E1037" t="str">
            <v>q</v>
          </cell>
          <cell r="F1037" t="str">
            <v>Que hµn</v>
          </cell>
          <cell r="G1037" t="str">
            <v>kg</v>
          </cell>
          <cell r="H1037">
            <v>20</v>
          </cell>
          <cell r="I1037">
            <v>11000</v>
          </cell>
          <cell r="J1037">
            <v>220000</v>
          </cell>
          <cell r="K1037">
            <v>220000</v>
          </cell>
        </row>
        <row r="1038">
          <cell r="B1038" t="str">
            <v/>
          </cell>
          <cell r="E1038" t="str">
            <v>#</v>
          </cell>
          <cell r="F1038" t="str">
            <v>VËt liÖu kh¸c</v>
          </cell>
          <cell r="G1038" t="str">
            <v>%</v>
          </cell>
          <cell r="H1038">
            <v>5</v>
          </cell>
          <cell r="I1038">
            <v>5062919.5999999996</v>
          </cell>
          <cell r="J1038">
            <v>253145.98</v>
          </cell>
          <cell r="K1038">
            <v>253145.98</v>
          </cell>
        </row>
        <row r="1039">
          <cell r="B1039" t="str">
            <v/>
          </cell>
          <cell r="C1039" t="str">
            <v/>
          </cell>
          <cell r="F1039" t="str">
            <v>b. Nh©n c«ng</v>
          </cell>
          <cell r="I1039" t="str">
            <v/>
          </cell>
          <cell r="J1039">
            <v>170364.26</v>
          </cell>
        </row>
        <row r="1040">
          <cell r="B1040" t="str">
            <v/>
          </cell>
          <cell r="E1040">
            <v>3.5</v>
          </cell>
          <cell r="F1040" t="str">
            <v>Nh©n c«ng bËc 3,5/7</v>
          </cell>
          <cell r="G1040" t="str">
            <v xml:space="preserve">C«ng </v>
          </cell>
          <cell r="H1040">
            <v>11.66</v>
          </cell>
          <cell r="I1040">
            <v>14611</v>
          </cell>
          <cell r="J1040">
            <v>170364.26</v>
          </cell>
          <cell r="L1040">
            <v>170364.26</v>
          </cell>
        </row>
        <row r="1041">
          <cell r="B1041" t="str">
            <v/>
          </cell>
          <cell r="C1041" t="str">
            <v/>
          </cell>
          <cell r="F1041" t="str">
            <v>c. M¸y thi c«ng</v>
          </cell>
          <cell r="I1041" t="str">
            <v/>
          </cell>
          <cell r="J1041">
            <v>280350.25</v>
          </cell>
        </row>
        <row r="1042">
          <cell r="B1042" t="str">
            <v/>
          </cell>
          <cell r="E1042" t="str">
            <v>h23</v>
          </cell>
          <cell r="F1042" t="str">
            <v>M¸y hµn 23KW</v>
          </cell>
          <cell r="G1042" t="str">
            <v>Ca</v>
          </cell>
          <cell r="H1042">
            <v>3.625</v>
          </cell>
          <cell r="I1042">
            <v>77338</v>
          </cell>
          <cell r="J1042">
            <v>280350.25</v>
          </cell>
          <cell r="M1042">
            <v>280350.25</v>
          </cell>
        </row>
        <row r="1043">
          <cell r="B1043">
            <v>135</v>
          </cell>
          <cell r="C1043">
            <v>22</v>
          </cell>
          <cell r="D1043">
            <v>58501</v>
          </cell>
          <cell r="F1043" t="str">
            <v>Mua vµ L§ thÐp èng d=20mm tay vÞn</v>
          </cell>
          <cell r="G1043" t="str">
            <v>m</v>
          </cell>
          <cell r="I1043" t="str">
            <v/>
          </cell>
          <cell r="K1043">
            <v>13260</v>
          </cell>
          <cell r="L1043">
            <v>3652.75</v>
          </cell>
          <cell r="M1043">
            <v>232.48000000000002</v>
          </cell>
        </row>
        <row r="1044">
          <cell r="B1044" t="str">
            <v/>
          </cell>
          <cell r="C1044" t="str">
            <v/>
          </cell>
          <cell r="F1044" t="str">
            <v>a. VËt liÖu</v>
          </cell>
          <cell r="I1044" t="str">
            <v/>
          </cell>
          <cell r="J1044">
            <v>13260</v>
          </cell>
        </row>
        <row r="1045">
          <cell r="B1045" t="str">
            <v/>
          </cell>
          <cell r="F1045" t="str">
            <v>èng thÐp d=20mm</v>
          </cell>
          <cell r="G1045" t="str">
            <v>m</v>
          </cell>
          <cell r="H1045">
            <v>1.02</v>
          </cell>
          <cell r="I1045">
            <v>13000</v>
          </cell>
          <cell r="J1045">
            <v>13260</v>
          </cell>
          <cell r="K1045">
            <v>13260</v>
          </cell>
        </row>
        <row r="1046">
          <cell r="B1046" t="str">
            <v/>
          </cell>
          <cell r="C1046" t="str">
            <v/>
          </cell>
          <cell r="F1046" t="str">
            <v>b. Nh©n c«ng</v>
          </cell>
          <cell r="I1046" t="str">
            <v/>
          </cell>
          <cell r="J1046">
            <v>3652.75</v>
          </cell>
        </row>
        <row r="1047">
          <cell r="B1047" t="str">
            <v/>
          </cell>
          <cell r="E1047">
            <v>3.5</v>
          </cell>
          <cell r="F1047" t="str">
            <v>Nh©n c«ng bËc 3,5/7</v>
          </cell>
          <cell r="G1047" t="str">
            <v xml:space="preserve">C«ng </v>
          </cell>
          <cell r="H1047">
            <v>0.25</v>
          </cell>
          <cell r="I1047">
            <v>14611</v>
          </cell>
          <cell r="J1047">
            <v>3652.75</v>
          </cell>
          <cell r="L1047">
            <v>3652.75</v>
          </cell>
        </row>
        <row r="1048">
          <cell r="B1048" t="str">
            <v/>
          </cell>
          <cell r="C1048" t="str">
            <v/>
          </cell>
          <cell r="F1048" t="str">
            <v>c. M¸y thi c«ng</v>
          </cell>
          <cell r="I1048" t="str">
            <v/>
          </cell>
          <cell r="J1048">
            <v>232.48000000000002</v>
          </cell>
        </row>
        <row r="1049">
          <cell r="B1049" t="str">
            <v/>
          </cell>
          <cell r="E1049" t="str">
            <v>cg</v>
          </cell>
          <cell r="F1049" t="str">
            <v>M¸y c¾t èng</v>
          </cell>
          <cell r="G1049" t="str">
            <v>Ca</v>
          </cell>
          <cell r="H1049">
            <v>5.0000000000000001E-3</v>
          </cell>
          <cell r="I1049">
            <v>46496</v>
          </cell>
          <cell r="J1049">
            <v>232.48000000000002</v>
          </cell>
          <cell r="M1049">
            <v>232.48000000000002</v>
          </cell>
        </row>
        <row r="1050">
          <cell r="B1050">
            <v>136</v>
          </cell>
          <cell r="C1050">
            <v>1479</v>
          </cell>
          <cell r="D1050">
            <v>3126</v>
          </cell>
          <cell r="F1050" t="str">
            <v>Ch¶i rØ</v>
          </cell>
          <cell r="G1050" t="str">
            <v>m2</v>
          </cell>
          <cell r="I1050" t="str">
            <v/>
          </cell>
          <cell r="K1050">
            <v>0</v>
          </cell>
          <cell r="L1050">
            <v>420.79679999999996</v>
          </cell>
          <cell r="M1050">
            <v>0</v>
          </cell>
        </row>
        <row r="1051">
          <cell r="B1051" t="str">
            <v/>
          </cell>
          <cell r="C1051" t="str">
            <v/>
          </cell>
          <cell r="F1051" t="str">
            <v>b. Nh©n c«ng</v>
          </cell>
          <cell r="I1051" t="str">
            <v/>
          </cell>
          <cell r="J1051">
            <v>420.79679999999996</v>
          </cell>
        </row>
        <row r="1052">
          <cell r="B1052" t="str">
            <v/>
          </cell>
          <cell r="E1052">
            <v>3.5</v>
          </cell>
          <cell r="F1052" t="str">
            <v>Nh©n c«ng bËc 3,5/7</v>
          </cell>
          <cell r="G1052" t="str">
            <v xml:space="preserve">C«ng </v>
          </cell>
          <cell r="H1052">
            <v>2.8799999999999999E-2</v>
          </cell>
          <cell r="I1052">
            <v>14611</v>
          </cell>
          <cell r="J1052">
            <v>420.79679999999996</v>
          </cell>
          <cell r="L1052">
            <v>420.79679999999996</v>
          </cell>
        </row>
        <row r="1053">
          <cell r="B1053">
            <v>137</v>
          </cell>
          <cell r="C1053">
            <v>1242</v>
          </cell>
          <cell r="D1053" t="str">
            <v>UC2230</v>
          </cell>
          <cell r="F1053" t="str">
            <v>S¬n mµu 2 líp</v>
          </cell>
          <cell r="G1053" t="str">
            <v>m2</v>
          </cell>
          <cell r="I1053" t="str">
            <v/>
          </cell>
          <cell r="K1053">
            <v>8516.8856000000014</v>
          </cell>
          <cell r="L1053">
            <v>1329.6009999999999</v>
          </cell>
          <cell r="M1053">
            <v>0</v>
          </cell>
        </row>
        <row r="1054">
          <cell r="B1054" t="str">
            <v/>
          </cell>
          <cell r="C1054" t="str">
            <v/>
          </cell>
          <cell r="F1054" t="str">
            <v>a. VËt liÖu</v>
          </cell>
          <cell r="I1054" t="str">
            <v/>
          </cell>
          <cell r="J1054">
            <v>8516.8856000000014</v>
          </cell>
        </row>
        <row r="1055">
          <cell r="B1055" t="str">
            <v/>
          </cell>
          <cell r="F1055" t="str">
            <v>S¬n phñ</v>
          </cell>
          <cell r="G1055" t="str">
            <v>kg</v>
          </cell>
          <cell r="H1055">
            <v>0.16400000000000001</v>
          </cell>
          <cell r="I1055">
            <v>48540</v>
          </cell>
          <cell r="J1055">
            <v>7960.56</v>
          </cell>
          <cell r="K1055">
            <v>7960.56</v>
          </cell>
        </row>
        <row r="1056">
          <cell r="B1056" t="str">
            <v/>
          </cell>
          <cell r="E1056" t="str">
            <v>xg</v>
          </cell>
          <cell r="F1056" t="str">
            <v>X¨ng</v>
          </cell>
          <cell r="G1056" t="str">
            <v>kg</v>
          </cell>
          <cell r="H1056">
            <v>0.11799999999999999</v>
          </cell>
          <cell r="I1056">
            <v>4000</v>
          </cell>
          <cell r="J1056">
            <v>472</v>
          </cell>
          <cell r="K1056">
            <v>472</v>
          </cell>
        </row>
        <row r="1057">
          <cell r="B1057" t="str">
            <v/>
          </cell>
          <cell r="E1057" t="str">
            <v>#</v>
          </cell>
          <cell r="F1057" t="str">
            <v>VËt liÖu kh¸c</v>
          </cell>
          <cell r="G1057" t="str">
            <v>%</v>
          </cell>
          <cell r="H1057">
            <v>1</v>
          </cell>
          <cell r="I1057">
            <v>8432.5600000000013</v>
          </cell>
          <cell r="J1057">
            <v>84.325600000000009</v>
          </cell>
          <cell r="K1057">
            <v>84.325600000000009</v>
          </cell>
        </row>
        <row r="1058">
          <cell r="B1058" t="str">
            <v/>
          </cell>
          <cell r="C1058" t="str">
            <v/>
          </cell>
          <cell r="F1058" t="str">
            <v>b. Nh©n c«ng</v>
          </cell>
          <cell r="I1058" t="str">
            <v/>
          </cell>
          <cell r="J1058">
            <v>1329.6009999999999</v>
          </cell>
        </row>
        <row r="1059">
          <cell r="B1059" t="str">
            <v/>
          </cell>
          <cell r="E1059">
            <v>3.5</v>
          </cell>
          <cell r="F1059" t="str">
            <v>Nh©n c«ng bËc 3,5/7</v>
          </cell>
          <cell r="G1059" t="str">
            <v xml:space="preserve">C«ng </v>
          </cell>
          <cell r="H1059">
            <v>9.0999999999999998E-2</v>
          </cell>
          <cell r="I1059">
            <v>14611</v>
          </cell>
          <cell r="J1059">
            <v>1329.6009999999999</v>
          </cell>
          <cell r="L1059">
            <v>1329.6009999999999</v>
          </cell>
        </row>
        <row r="1060">
          <cell r="B1060">
            <v>138</v>
          </cell>
          <cell r="C1060">
            <v>56</v>
          </cell>
          <cell r="D1060">
            <v>703430</v>
          </cell>
          <cell r="F1060" t="str">
            <v>S¬n chèng rØ</v>
          </cell>
          <cell r="G1060" t="str">
            <v>m2</v>
          </cell>
          <cell r="I1060" t="str">
            <v/>
          </cell>
          <cell r="K1060">
            <v>2752.9569999999999</v>
          </cell>
          <cell r="L1060">
            <v>891.27099999999996</v>
          </cell>
          <cell r="M1060">
            <v>0</v>
          </cell>
        </row>
        <row r="1061">
          <cell r="B1061" t="str">
            <v/>
          </cell>
          <cell r="C1061" t="str">
            <v/>
          </cell>
          <cell r="F1061" t="str">
            <v>a. VËt liÖu</v>
          </cell>
          <cell r="I1061" t="str">
            <v/>
          </cell>
          <cell r="J1061">
            <v>2752.9569999999999</v>
          </cell>
        </row>
        <row r="1062">
          <cell r="B1062" t="str">
            <v/>
          </cell>
          <cell r="F1062" t="str">
            <v>S¬n chèng rØ</v>
          </cell>
          <cell r="G1062" t="str">
            <v>kg</v>
          </cell>
          <cell r="H1062">
            <v>6.2E-2</v>
          </cell>
          <cell r="I1062">
            <v>36350</v>
          </cell>
          <cell r="J1062">
            <v>2253.6999999999998</v>
          </cell>
          <cell r="K1062">
            <v>2253.6999999999998</v>
          </cell>
        </row>
        <row r="1063">
          <cell r="B1063" t="str">
            <v/>
          </cell>
          <cell r="E1063" t="str">
            <v>xg</v>
          </cell>
          <cell r="F1063" t="str">
            <v>X¨ng</v>
          </cell>
          <cell r="G1063" t="str">
            <v>kg</v>
          </cell>
          <cell r="H1063">
            <v>0.11799999999999999</v>
          </cell>
          <cell r="I1063">
            <v>4000</v>
          </cell>
          <cell r="J1063">
            <v>472</v>
          </cell>
          <cell r="K1063">
            <v>472</v>
          </cell>
        </row>
        <row r="1064">
          <cell r="B1064" t="str">
            <v/>
          </cell>
          <cell r="E1064" t="str">
            <v>#</v>
          </cell>
          <cell r="F1064" t="str">
            <v>VËt liÖu kh¸c</v>
          </cell>
          <cell r="G1064" t="str">
            <v>%</v>
          </cell>
          <cell r="H1064">
            <v>1</v>
          </cell>
          <cell r="I1064">
            <v>2725.7</v>
          </cell>
          <cell r="J1064">
            <v>27.256999999999998</v>
          </cell>
          <cell r="K1064">
            <v>27.256999999999998</v>
          </cell>
        </row>
        <row r="1065">
          <cell r="B1065" t="str">
            <v/>
          </cell>
          <cell r="C1065" t="str">
            <v/>
          </cell>
          <cell r="F1065" t="str">
            <v>b. Nh©n c«ng</v>
          </cell>
          <cell r="I1065" t="str">
            <v/>
          </cell>
          <cell r="J1065">
            <v>891.27099999999996</v>
          </cell>
        </row>
        <row r="1066">
          <cell r="B1066" t="str">
            <v/>
          </cell>
          <cell r="E1066">
            <v>3.5</v>
          </cell>
          <cell r="F1066" t="str">
            <v>Nh©n c«ng bËc 3,5/7</v>
          </cell>
          <cell r="G1066" t="str">
            <v xml:space="preserve">C«ng </v>
          </cell>
          <cell r="H1066">
            <v>6.0999999999999999E-2</v>
          </cell>
          <cell r="I1066">
            <v>14611</v>
          </cell>
          <cell r="J1066">
            <v>891.27099999999996</v>
          </cell>
          <cell r="L1066">
            <v>891.27099999999996</v>
          </cell>
        </row>
        <row r="1067">
          <cell r="B1067">
            <v>139</v>
          </cell>
          <cell r="C1067">
            <v>1479</v>
          </cell>
          <cell r="D1067" t="str">
            <v>3136a-vd</v>
          </cell>
          <cell r="F1067" t="str">
            <v>X¶ ®­êng hµn</v>
          </cell>
          <cell r="G1067" t="str">
            <v>md</v>
          </cell>
          <cell r="I1067" t="str">
            <v/>
          </cell>
          <cell r="K1067">
            <v>1902.9999999999998</v>
          </cell>
          <cell r="L1067">
            <v>644.44800000000009</v>
          </cell>
          <cell r="M1067">
            <v>3248.1960000000004</v>
          </cell>
        </row>
        <row r="1068">
          <cell r="B1068" t="str">
            <v/>
          </cell>
          <cell r="C1068" t="str">
            <v/>
          </cell>
          <cell r="F1068" t="str">
            <v>a. VËt liÖu</v>
          </cell>
          <cell r="J1068">
            <v>1902.9999999999998</v>
          </cell>
        </row>
        <row r="1069">
          <cell r="B1069" t="str">
            <v/>
          </cell>
          <cell r="C1069" t="str">
            <v/>
          </cell>
          <cell r="E1069" t="str">
            <v>q</v>
          </cell>
          <cell r="F1069" t="str">
            <v>Que hµn</v>
          </cell>
          <cell r="G1069" t="str">
            <v>kg</v>
          </cell>
          <cell r="H1069">
            <v>0.17299999999999999</v>
          </cell>
          <cell r="I1069">
            <v>11000</v>
          </cell>
          <cell r="J1069">
            <v>1902.9999999999998</v>
          </cell>
          <cell r="K1069">
            <v>1902.9999999999998</v>
          </cell>
        </row>
        <row r="1070">
          <cell r="B1070" t="str">
            <v/>
          </cell>
          <cell r="C1070" t="str">
            <v/>
          </cell>
          <cell r="F1070" t="str">
            <v>b. Nh©n c«ng</v>
          </cell>
          <cell r="J1070">
            <v>644.44800000000009</v>
          </cell>
        </row>
        <row r="1071">
          <cell r="B1071" t="str">
            <v/>
          </cell>
          <cell r="C1071" t="str">
            <v/>
          </cell>
          <cell r="E1071" t="str">
            <v>n4</v>
          </cell>
          <cell r="F1071" t="str">
            <v>Nh©n c«ng bËc 4,0/7</v>
          </cell>
          <cell r="G1071" t="str">
            <v xml:space="preserve">C«ng </v>
          </cell>
          <cell r="H1071">
            <v>4.2000000000000003E-2</v>
          </cell>
          <cell r="I1071">
            <v>15344</v>
          </cell>
          <cell r="J1071">
            <v>644.44800000000009</v>
          </cell>
          <cell r="L1071">
            <v>644.44800000000009</v>
          </cell>
        </row>
        <row r="1072">
          <cell r="B1072" t="str">
            <v/>
          </cell>
          <cell r="C1072" t="str">
            <v/>
          </cell>
          <cell r="F1072" t="str">
            <v>c. M¸y thi c«ng</v>
          </cell>
          <cell r="J1072">
            <v>3248.1960000000004</v>
          </cell>
        </row>
        <row r="1073">
          <cell r="B1073" t="str">
            <v/>
          </cell>
          <cell r="C1073" t="str">
            <v/>
          </cell>
          <cell r="E1073" t="str">
            <v>h23</v>
          </cell>
          <cell r="F1073" t="str">
            <v>M¸y hµn 23KW</v>
          </cell>
          <cell r="G1073" t="str">
            <v>Ca</v>
          </cell>
          <cell r="H1073">
            <v>4.2000000000000003E-2</v>
          </cell>
          <cell r="I1073">
            <v>77338</v>
          </cell>
          <cell r="J1073">
            <v>3248.1960000000004</v>
          </cell>
          <cell r="M1073">
            <v>3248.1960000000004</v>
          </cell>
        </row>
        <row r="1074">
          <cell r="B1074">
            <v>140</v>
          </cell>
          <cell r="C1074">
            <v>1479</v>
          </cell>
          <cell r="D1074" t="str">
            <v>3116a</v>
          </cell>
          <cell r="F1074" t="str">
            <v>§­êng c¾t thÐp b¶n dµy 8mm</v>
          </cell>
          <cell r="G1074" t="str">
            <v>m</v>
          </cell>
          <cell r="I1074" t="str">
            <v/>
          </cell>
          <cell r="K1074">
            <v>4125.87</v>
          </cell>
          <cell r="L1074">
            <v>1302.7056</v>
          </cell>
          <cell r="M1074">
            <v>1361.9087999999999</v>
          </cell>
        </row>
        <row r="1075">
          <cell r="B1075" t="str">
            <v/>
          </cell>
          <cell r="C1075" t="str">
            <v/>
          </cell>
          <cell r="F1075" t="str">
            <v>a. VËt liÖu</v>
          </cell>
          <cell r="I1075" t="str">
            <v/>
          </cell>
          <cell r="J1075">
            <v>4125.87</v>
          </cell>
        </row>
        <row r="1076">
          <cell r="B1076" t="str">
            <v/>
          </cell>
          <cell r="E1076" t="str">
            <v>«</v>
          </cell>
          <cell r="F1076" t="str">
            <v>«xy</v>
          </cell>
          <cell r="G1076" t="str">
            <v>chai</v>
          </cell>
          <cell r="H1076">
            <v>3.9800000000000002E-2</v>
          </cell>
          <cell r="I1076">
            <v>55650</v>
          </cell>
          <cell r="J1076">
            <v>2214.87</v>
          </cell>
          <cell r="K1076">
            <v>2214.87</v>
          </cell>
        </row>
        <row r="1077">
          <cell r="B1077" t="str">
            <v/>
          </cell>
          <cell r="E1077" t="str">
            <v>a</v>
          </cell>
          <cell r="F1077" t="str">
            <v>Axªtylen</v>
          </cell>
          <cell r="G1077" t="str">
            <v>Chai</v>
          </cell>
          <cell r="H1077">
            <v>1.2999999999999999E-2</v>
          </cell>
          <cell r="I1077">
            <v>147000</v>
          </cell>
          <cell r="J1077">
            <v>1911</v>
          </cell>
          <cell r="K1077">
            <v>1911</v>
          </cell>
        </row>
        <row r="1078">
          <cell r="B1078" t="str">
            <v/>
          </cell>
          <cell r="C1078" t="str">
            <v/>
          </cell>
          <cell r="F1078" t="str">
            <v>b. Nh©n c«ng</v>
          </cell>
          <cell r="I1078" t="str">
            <v/>
          </cell>
          <cell r="J1078">
            <v>1302.7056</v>
          </cell>
        </row>
        <row r="1079">
          <cell r="B1079" t="str">
            <v/>
          </cell>
          <cell r="E1079" t="str">
            <v>n4</v>
          </cell>
          <cell r="F1079" t="str">
            <v>Nh©n c«ng bËc 4,0/7</v>
          </cell>
          <cell r="G1079" t="str">
            <v xml:space="preserve">C«ng </v>
          </cell>
          <cell r="H1079">
            <v>8.4900000000000003E-2</v>
          </cell>
          <cell r="I1079">
            <v>15344</v>
          </cell>
          <cell r="J1079">
            <v>1302.7056</v>
          </cell>
          <cell r="L1079">
            <v>1302.7056</v>
          </cell>
        </row>
        <row r="1080">
          <cell r="B1080" t="str">
            <v/>
          </cell>
          <cell r="F1080" t="str">
            <v>LÊy dÊu :0,01c</v>
          </cell>
          <cell r="K1080">
            <v>0</v>
          </cell>
          <cell r="M1080">
            <v>0</v>
          </cell>
        </row>
        <row r="1081">
          <cell r="B1081" t="str">
            <v/>
          </cell>
          <cell r="F1081" t="str">
            <v>C¾t thÐp : 0,023c</v>
          </cell>
          <cell r="K1081">
            <v>0</v>
          </cell>
          <cell r="M1081">
            <v>0</v>
          </cell>
        </row>
        <row r="1082">
          <cell r="B1082" t="str">
            <v/>
          </cell>
          <cell r="F1082" t="str">
            <v>TÈy bavia : 0,0519c</v>
          </cell>
          <cell r="K1082">
            <v>0</v>
          </cell>
          <cell r="M1082">
            <v>0</v>
          </cell>
        </row>
        <row r="1083">
          <cell r="B1083" t="str">
            <v/>
          </cell>
          <cell r="C1083" t="str">
            <v/>
          </cell>
          <cell r="F1083" t="str">
            <v>c. M¸y thi c«ng</v>
          </cell>
          <cell r="I1083" t="str">
            <v/>
          </cell>
          <cell r="J1083">
            <v>1361.9087999999999</v>
          </cell>
        </row>
        <row r="1084">
          <cell r="B1084" t="str">
            <v/>
          </cell>
          <cell r="E1084" t="str">
            <v>nk</v>
          </cell>
          <cell r="F1084" t="str">
            <v>M¸y nÐn khÝ 10m3/h</v>
          </cell>
          <cell r="G1084" t="str">
            <v>Ca</v>
          </cell>
          <cell r="H1084">
            <v>4.7199999999999999E-2</v>
          </cell>
          <cell r="I1084">
            <v>28854</v>
          </cell>
          <cell r="J1084">
            <v>1361.9087999999999</v>
          </cell>
          <cell r="M1084">
            <v>1361.9087999999999</v>
          </cell>
        </row>
        <row r="1085">
          <cell r="B1085">
            <v>141</v>
          </cell>
          <cell r="C1085">
            <v>1479</v>
          </cell>
          <cell r="D1085" t="str">
            <v>3116b</v>
          </cell>
          <cell r="F1085" t="str">
            <v>§­êng c¾t thÐp gãc</v>
          </cell>
          <cell r="G1085" t="str">
            <v>m¹ch</v>
          </cell>
          <cell r="I1085" t="str">
            <v/>
          </cell>
          <cell r="K1085">
            <v>2197.65</v>
          </cell>
          <cell r="L1085">
            <v>1614.8025600000001</v>
          </cell>
          <cell r="M1085">
            <v>2282.3514</v>
          </cell>
        </row>
        <row r="1086">
          <cell r="B1086" t="str">
            <v/>
          </cell>
          <cell r="C1086" t="str">
            <v/>
          </cell>
          <cell r="F1086" t="str">
            <v>a. VËt liÖu</v>
          </cell>
          <cell r="I1086" t="str">
            <v/>
          </cell>
          <cell r="J1086">
            <v>2197.65</v>
          </cell>
        </row>
        <row r="1087">
          <cell r="B1087" t="str">
            <v/>
          </cell>
          <cell r="E1087" t="str">
            <v>«</v>
          </cell>
          <cell r="F1087" t="str">
            <v>«xy</v>
          </cell>
          <cell r="G1087" t="str">
            <v>chai</v>
          </cell>
          <cell r="H1087">
            <v>2.1000000000000001E-2</v>
          </cell>
          <cell r="I1087">
            <v>55650</v>
          </cell>
          <cell r="J1087">
            <v>1168.6500000000001</v>
          </cell>
          <cell r="K1087">
            <v>1168.6500000000001</v>
          </cell>
        </row>
        <row r="1088">
          <cell r="B1088" t="str">
            <v/>
          </cell>
          <cell r="E1088" t="str">
            <v>a</v>
          </cell>
          <cell r="F1088" t="str">
            <v>Axªtylen</v>
          </cell>
          <cell r="G1088" t="str">
            <v>Chai</v>
          </cell>
          <cell r="H1088">
            <v>7.0000000000000001E-3</v>
          </cell>
          <cell r="I1088">
            <v>147000</v>
          </cell>
          <cell r="J1088">
            <v>1029</v>
          </cell>
          <cell r="K1088">
            <v>1029</v>
          </cell>
        </row>
        <row r="1089">
          <cell r="B1089" t="str">
            <v/>
          </cell>
          <cell r="C1089" t="str">
            <v/>
          </cell>
          <cell r="F1089" t="str">
            <v>b. Nh©n c«ng</v>
          </cell>
          <cell r="I1089" t="str">
            <v/>
          </cell>
          <cell r="J1089">
            <v>1614.8025600000001</v>
          </cell>
        </row>
        <row r="1090">
          <cell r="B1090" t="str">
            <v/>
          </cell>
          <cell r="E1090" t="str">
            <v>n4</v>
          </cell>
          <cell r="F1090" t="str">
            <v>Nh©n c«ng bËc 4,0/7</v>
          </cell>
          <cell r="G1090" t="str">
            <v xml:space="preserve">C«ng </v>
          </cell>
          <cell r="H1090">
            <v>0.10524</v>
          </cell>
          <cell r="I1090">
            <v>15344</v>
          </cell>
          <cell r="J1090">
            <v>1614.8025600000001</v>
          </cell>
          <cell r="L1090">
            <v>1614.8025600000001</v>
          </cell>
        </row>
        <row r="1091">
          <cell r="B1091" t="str">
            <v/>
          </cell>
          <cell r="F1091" t="str">
            <v xml:space="preserve">NC lÊy dÊu </v>
          </cell>
          <cell r="G1091" t="str">
            <v xml:space="preserve">C«ng </v>
          </cell>
          <cell r="H1091">
            <v>0.01</v>
          </cell>
          <cell r="L1091">
            <v>0</v>
          </cell>
        </row>
        <row r="1092">
          <cell r="B1092" t="str">
            <v/>
          </cell>
          <cell r="F1092" t="str">
            <v>NC c¾t thÐp</v>
          </cell>
          <cell r="G1092" t="str">
            <v xml:space="preserve">C«ng </v>
          </cell>
          <cell r="H1092">
            <v>8.1399999999999997E-3</v>
          </cell>
          <cell r="L1092">
            <v>0</v>
          </cell>
        </row>
        <row r="1093">
          <cell r="B1093" t="str">
            <v/>
          </cell>
          <cell r="F1093" t="str">
            <v>NC tÈy bavia</v>
          </cell>
          <cell r="G1093" t="str">
            <v xml:space="preserve">C«ng </v>
          </cell>
          <cell r="H1093">
            <v>8.7099999999999997E-2</v>
          </cell>
          <cell r="L1093">
            <v>0</v>
          </cell>
        </row>
        <row r="1094">
          <cell r="B1094" t="str">
            <v/>
          </cell>
          <cell r="C1094" t="str">
            <v/>
          </cell>
          <cell r="F1094" t="str">
            <v>c. M¸y thi c«ng</v>
          </cell>
          <cell r="I1094" t="str">
            <v/>
          </cell>
          <cell r="J1094">
            <v>2282.3514</v>
          </cell>
        </row>
        <row r="1095">
          <cell r="B1095" t="str">
            <v/>
          </cell>
          <cell r="E1095" t="str">
            <v>nk</v>
          </cell>
          <cell r="F1095" t="str">
            <v>M¸y nÐn khÝ 10m3/h</v>
          </cell>
          <cell r="G1095" t="str">
            <v>Ca</v>
          </cell>
          <cell r="H1095">
            <v>7.9100000000000004E-2</v>
          </cell>
          <cell r="I1095">
            <v>28854</v>
          </cell>
          <cell r="J1095">
            <v>2282.3514</v>
          </cell>
          <cell r="M1095">
            <v>2282.3514</v>
          </cell>
        </row>
        <row r="1096">
          <cell r="B1096">
            <v>142</v>
          </cell>
          <cell r="C1096">
            <v>1479</v>
          </cell>
          <cell r="D1096" t="str">
            <v>3116b</v>
          </cell>
          <cell r="F1096" t="str">
            <v>§­êng c¾t thÐp b¶n dµy 12mm</v>
          </cell>
          <cell r="G1096" t="str">
            <v>m</v>
          </cell>
          <cell r="I1096" t="str">
            <v/>
          </cell>
          <cell r="K1096">
            <v>7793.0999999999995</v>
          </cell>
          <cell r="L1096">
            <v>1980.9104</v>
          </cell>
          <cell r="M1096">
            <v>2282.3514</v>
          </cell>
        </row>
        <row r="1097">
          <cell r="B1097" t="str">
            <v/>
          </cell>
          <cell r="C1097" t="str">
            <v/>
          </cell>
          <cell r="F1097" t="str">
            <v>a. VËt liÖu</v>
          </cell>
          <cell r="I1097" t="str">
            <v/>
          </cell>
          <cell r="J1097">
            <v>7793.0999999999995</v>
          </cell>
        </row>
        <row r="1098">
          <cell r="B1098" t="str">
            <v/>
          </cell>
          <cell r="E1098" t="str">
            <v>«</v>
          </cell>
          <cell r="F1098" t="str">
            <v>«xy</v>
          </cell>
          <cell r="G1098" t="str">
            <v>chai</v>
          </cell>
          <cell r="H1098">
            <v>7.3999999999999996E-2</v>
          </cell>
          <cell r="I1098">
            <v>55650</v>
          </cell>
          <cell r="J1098">
            <v>4118.0999999999995</v>
          </cell>
          <cell r="K1098">
            <v>4118.0999999999995</v>
          </cell>
        </row>
        <row r="1099">
          <cell r="B1099" t="str">
            <v/>
          </cell>
          <cell r="E1099" t="str">
            <v>a</v>
          </cell>
          <cell r="F1099" t="str">
            <v>Axªtylen</v>
          </cell>
          <cell r="G1099" t="str">
            <v>Chai</v>
          </cell>
          <cell r="H1099">
            <v>2.5000000000000001E-2</v>
          </cell>
          <cell r="I1099">
            <v>147000</v>
          </cell>
          <cell r="J1099">
            <v>3675</v>
          </cell>
          <cell r="K1099">
            <v>3675</v>
          </cell>
        </row>
        <row r="1100">
          <cell r="B1100" t="str">
            <v/>
          </cell>
          <cell r="C1100" t="str">
            <v/>
          </cell>
          <cell r="F1100" t="str">
            <v>b. Nh©n c«ng</v>
          </cell>
          <cell r="I1100" t="str">
            <v/>
          </cell>
          <cell r="J1100">
            <v>1980.9104</v>
          </cell>
        </row>
        <row r="1101">
          <cell r="B1101" t="str">
            <v/>
          </cell>
          <cell r="E1101" t="str">
            <v>n4</v>
          </cell>
          <cell r="F1101" t="str">
            <v>Nh©n c«ng bËc 4,0/7</v>
          </cell>
          <cell r="G1101" t="str">
            <v xml:space="preserve">C«ng </v>
          </cell>
          <cell r="H1101">
            <v>0.12909999999999999</v>
          </cell>
          <cell r="I1101">
            <v>15344</v>
          </cell>
          <cell r="J1101">
            <v>1980.9104</v>
          </cell>
          <cell r="L1101">
            <v>1980.9104</v>
          </cell>
        </row>
        <row r="1102">
          <cell r="B1102" t="str">
            <v/>
          </cell>
          <cell r="F1102" t="str">
            <v>LÊy dÊu :0,01c</v>
          </cell>
          <cell r="K1102">
            <v>0</v>
          </cell>
          <cell r="M1102">
            <v>0</v>
          </cell>
        </row>
        <row r="1103">
          <cell r="B1103" t="str">
            <v/>
          </cell>
          <cell r="F1103" t="str">
            <v>C¾t thÐp : 0,023c</v>
          </cell>
          <cell r="K1103">
            <v>0</v>
          </cell>
          <cell r="M1103">
            <v>0</v>
          </cell>
        </row>
        <row r="1104">
          <cell r="B1104" t="str">
            <v/>
          </cell>
          <cell r="F1104" t="str">
            <v>TÈy bavia : 0,0871c</v>
          </cell>
          <cell r="K1104">
            <v>0</v>
          </cell>
          <cell r="M1104">
            <v>0</v>
          </cell>
        </row>
        <row r="1105">
          <cell r="B1105" t="str">
            <v/>
          </cell>
          <cell r="C1105" t="str">
            <v/>
          </cell>
          <cell r="F1105" t="str">
            <v>c. M¸y thi c«ng</v>
          </cell>
          <cell r="I1105" t="str">
            <v/>
          </cell>
          <cell r="J1105">
            <v>2282.3514</v>
          </cell>
        </row>
        <row r="1106">
          <cell r="B1106" t="str">
            <v/>
          </cell>
          <cell r="E1106" t="str">
            <v>nk</v>
          </cell>
          <cell r="F1106" t="str">
            <v>M¸y nÐn khÝ 10m3/h</v>
          </cell>
          <cell r="G1106" t="str">
            <v>Ca</v>
          </cell>
          <cell r="H1106">
            <v>7.9100000000000004E-2</v>
          </cell>
          <cell r="I1106">
            <v>28854</v>
          </cell>
          <cell r="J1106">
            <v>2282.3514</v>
          </cell>
          <cell r="M1106">
            <v>2282.3514</v>
          </cell>
        </row>
        <row r="1107">
          <cell r="B1107">
            <v>143</v>
          </cell>
          <cell r="C1107">
            <v>1479</v>
          </cell>
          <cell r="D1107" t="str">
            <v>3136g</v>
          </cell>
          <cell r="F1107" t="str">
            <v>§­êng hµn d=10mm</v>
          </cell>
          <cell r="G1107" t="str">
            <v>md</v>
          </cell>
          <cell r="I1107" t="str">
            <v/>
          </cell>
          <cell r="K1107">
            <v>10340</v>
          </cell>
          <cell r="L1107">
            <v>2378.3200000000002</v>
          </cell>
          <cell r="M1107">
            <v>11987.39</v>
          </cell>
        </row>
        <row r="1108">
          <cell r="B1108" t="str">
            <v/>
          </cell>
          <cell r="C1108" t="str">
            <v/>
          </cell>
          <cell r="F1108" t="str">
            <v>a. VËt liÖu</v>
          </cell>
          <cell r="I1108" t="str">
            <v/>
          </cell>
          <cell r="J1108">
            <v>10340</v>
          </cell>
        </row>
        <row r="1109">
          <cell r="B1109" t="str">
            <v/>
          </cell>
          <cell r="E1109" t="str">
            <v>q</v>
          </cell>
          <cell r="F1109" t="str">
            <v>Que hµn</v>
          </cell>
          <cell r="G1109" t="str">
            <v>kg</v>
          </cell>
          <cell r="H1109">
            <v>0.94</v>
          </cell>
          <cell r="I1109">
            <v>11000</v>
          </cell>
          <cell r="J1109">
            <v>10340</v>
          </cell>
          <cell r="K1109">
            <v>10340</v>
          </cell>
        </row>
        <row r="1110">
          <cell r="B1110" t="str">
            <v/>
          </cell>
          <cell r="C1110" t="str">
            <v/>
          </cell>
          <cell r="F1110" t="str">
            <v>b. Nh©n c«ng</v>
          </cell>
          <cell r="I1110" t="str">
            <v/>
          </cell>
          <cell r="J1110">
            <v>2378.3200000000002</v>
          </cell>
        </row>
        <row r="1111">
          <cell r="B1111" t="str">
            <v/>
          </cell>
          <cell r="E1111" t="str">
            <v>n4</v>
          </cell>
          <cell r="F1111" t="str">
            <v>Nh©n c«ng bËc 4,0/7</v>
          </cell>
          <cell r="G1111" t="str">
            <v xml:space="preserve">C«ng </v>
          </cell>
          <cell r="H1111">
            <v>0.155</v>
          </cell>
          <cell r="I1111">
            <v>15344</v>
          </cell>
          <cell r="J1111">
            <v>2378.3200000000002</v>
          </cell>
          <cell r="L1111">
            <v>2378.3200000000002</v>
          </cell>
        </row>
        <row r="1112">
          <cell r="B1112" t="str">
            <v/>
          </cell>
          <cell r="C1112" t="str">
            <v/>
          </cell>
          <cell r="F1112" t="str">
            <v>c. M¸y thi c«ng</v>
          </cell>
          <cell r="I1112" t="str">
            <v/>
          </cell>
          <cell r="J1112">
            <v>11987.39</v>
          </cell>
        </row>
        <row r="1113">
          <cell r="B1113" t="str">
            <v/>
          </cell>
          <cell r="E1113" t="str">
            <v>h23</v>
          </cell>
          <cell r="F1113" t="str">
            <v>M¸y hµn 23KW</v>
          </cell>
          <cell r="G1113" t="str">
            <v>Ca</v>
          </cell>
          <cell r="H1113">
            <v>0.155</v>
          </cell>
          <cell r="I1113">
            <v>77338</v>
          </cell>
          <cell r="J1113">
            <v>11987.39</v>
          </cell>
          <cell r="M1113">
            <v>11987.39</v>
          </cell>
        </row>
        <row r="1114">
          <cell r="B1114">
            <v>144</v>
          </cell>
          <cell r="C1114">
            <v>1479</v>
          </cell>
          <cell r="D1114" t="str">
            <v>3136a</v>
          </cell>
          <cell r="F1114" t="str">
            <v>§­êng hµn d=4mm</v>
          </cell>
          <cell r="G1114" t="str">
            <v>md</v>
          </cell>
          <cell r="I1114" t="str">
            <v/>
          </cell>
          <cell r="K1114">
            <v>1902.9999999999998</v>
          </cell>
          <cell r="L1114">
            <v>644.44800000000009</v>
          </cell>
          <cell r="M1114">
            <v>3248.1960000000004</v>
          </cell>
        </row>
        <row r="1115">
          <cell r="B1115" t="str">
            <v/>
          </cell>
          <cell r="C1115" t="str">
            <v/>
          </cell>
          <cell r="F1115" t="str">
            <v>a. VËt liÖu</v>
          </cell>
          <cell r="I1115" t="str">
            <v/>
          </cell>
          <cell r="J1115">
            <v>1902.9999999999998</v>
          </cell>
        </row>
        <row r="1116">
          <cell r="B1116" t="str">
            <v/>
          </cell>
          <cell r="E1116" t="str">
            <v>q</v>
          </cell>
          <cell r="F1116" t="str">
            <v>Que hµn</v>
          </cell>
          <cell r="G1116" t="str">
            <v>kg</v>
          </cell>
          <cell r="H1116">
            <v>0.17299999999999999</v>
          </cell>
          <cell r="I1116">
            <v>11000</v>
          </cell>
          <cell r="J1116">
            <v>1902.9999999999998</v>
          </cell>
          <cell r="K1116">
            <v>1902.9999999999998</v>
          </cell>
        </row>
        <row r="1117">
          <cell r="B1117" t="str">
            <v/>
          </cell>
          <cell r="C1117" t="str">
            <v/>
          </cell>
          <cell r="F1117" t="str">
            <v>b. Nh©n c«ng</v>
          </cell>
          <cell r="I1117" t="str">
            <v/>
          </cell>
          <cell r="J1117">
            <v>644.44800000000009</v>
          </cell>
        </row>
        <row r="1118">
          <cell r="B1118" t="str">
            <v/>
          </cell>
          <cell r="E1118" t="str">
            <v>n4</v>
          </cell>
          <cell r="F1118" t="str">
            <v>Nh©n c«ng bËc 4,0/7</v>
          </cell>
          <cell r="G1118" t="str">
            <v xml:space="preserve">C«ng </v>
          </cell>
          <cell r="H1118">
            <v>4.2000000000000003E-2</v>
          </cell>
          <cell r="I1118">
            <v>15344</v>
          </cell>
          <cell r="J1118">
            <v>644.44800000000009</v>
          </cell>
          <cell r="L1118">
            <v>644.44800000000009</v>
          </cell>
        </row>
        <row r="1119">
          <cell r="B1119" t="str">
            <v/>
          </cell>
          <cell r="C1119" t="str">
            <v/>
          </cell>
          <cell r="F1119" t="str">
            <v>c. M¸y thi c«ng</v>
          </cell>
          <cell r="I1119" t="str">
            <v/>
          </cell>
          <cell r="J1119">
            <v>3248.1960000000004</v>
          </cell>
        </row>
        <row r="1120">
          <cell r="B1120" t="str">
            <v/>
          </cell>
          <cell r="E1120" t="str">
            <v>h23</v>
          </cell>
          <cell r="F1120" t="str">
            <v>M¸y hµn 23KW</v>
          </cell>
          <cell r="G1120" t="str">
            <v>Ca</v>
          </cell>
          <cell r="H1120">
            <v>4.2000000000000003E-2</v>
          </cell>
          <cell r="I1120">
            <v>77338</v>
          </cell>
          <cell r="J1120">
            <v>3248.1960000000004</v>
          </cell>
          <cell r="M1120">
            <v>3248.1960000000004</v>
          </cell>
        </row>
        <row r="1121">
          <cell r="B1121">
            <v>145</v>
          </cell>
          <cell r="C1121">
            <v>1479</v>
          </cell>
          <cell r="D1121" t="str">
            <v>3136®</v>
          </cell>
          <cell r="F1121" t="str">
            <v>§­êng hµn d=8mm</v>
          </cell>
          <cell r="G1121" t="str">
            <v>md</v>
          </cell>
          <cell r="I1121" t="str">
            <v/>
          </cell>
          <cell r="K1121">
            <v>6380</v>
          </cell>
          <cell r="L1121">
            <v>1595.7759999999998</v>
          </cell>
          <cell r="M1121">
            <v>8043.152</v>
          </cell>
        </row>
        <row r="1122">
          <cell r="B1122" t="str">
            <v/>
          </cell>
          <cell r="C1122" t="str">
            <v/>
          </cell>
          <cell r="F1122" t="str">
            <v>a. VËt liÖu</v>
          </cell>
          <cell r="I1122" t="str">
            <v/>
          </cell>
          <cell r="J1122">
            <v>6380</v>
          </cell>
        </row>
        <row r="1123">
          <cell r="B1123" t="str">
            <v/>
          </cell>
          <cell r="E1123" t="str">
            <v>q</v>
          </cell>
          <cell r="F1123" t="str">
            <v>Que hµn</v>
          </cell>
          <cell r="G1123" t="str">
            <v>kg</v>
          </cell>
          <cell r="H1123">
            <v>0.57999999999999996</v>
          </cell>
          <cell r="I1123">
            <v>11000</v>
          </cell>
          <cell r="J1123">
            <v>6380</v>
          </cell>
          <cell r="K1123">
            <v>6380</v>
          </cell>
        </row>
        <row r="1124">
          <cell r="B1124" t="str">
            <v/>
          </cell>
          <cell r="C1124" t="str">
            <v/>
          </cell>
          <cell r="F1124" t="str">
            <v>b. Nh©n c«ng</v>
          </cell>
          <cell r="I1124" t="str">
            <v/>
          </cell>
          <cell r="J1124">
            <v>1595.7759999999998</v>
          </cell>
        </row>
        <row r="1125">
          <cell r="B1125" t="str">
            <v/>
          </cell>
          <cell r="E1125" t="str">
            <v>n4</v>
          </cell>
          <cell r="F1125" t="str">
            <v>Nh©n c«ng bËc 4,0/7</v>
          </cell>
          <cell r="G1125" t="str">
            <v xml:space="preserve">C«ng </v>
          </cell>
          <cell r="H1125">
            <v>0.104</v>
          </cell>
          <cell r="I1125">
            <v>15344</v>
          </cell>
          <cell r="J1125">
            <v>1595.7759999999998</v>
          </cell>
          <cell r="L1125">
            <v>1595.7759999999998</v>
          </cell>
        </row>
        <row r="1126">
          <cell r="B1126" t="str">
            <v/>
          </cell>
          <cell r="C1126" t="str">
            <v/>
          </cell>
          <cell r="F1126" t="str">
            <v>c. M¸y thi c«ng</v>
          </cell>
          <cell r="I1126" t="str">
            <v/>
          </cell>
          <cell r="J1126">
            <v>8043.152</v>
          </cell>
        </row>
        <row r="1127">
          <cell r="B1127" t="str">
            <v/>
          </cell>
          <cell r="E1127" t="str">
            <v>h23</v>
          </cell>
          <cell r="F1127" t="str">
            <v>M¸y hµn 23KW</v>
          </cell>
          <cell r="G1127" t="str">
            <v>Ca</v>
          </cell>
          <cell r="H1127">
            <v>0.104</v>
          </cell>
          <cell r="I1127">
            <v>77338</v>
          </cell>
          <cell r="J1127">
            <v>8043.152</v>
          </cell>
          <cell r="M1127">
            <v>8043.152</v>
          </cell>
        </row>
        <row r="1128">
          <cell r="B1128">
            <v>146</v>
          </cell>
          <cell r="C1128">
            <v>1242</v>
          </cell>
          <cell r="D1128" t="str">
            <v>UC2240vd</v>
          </cell>
          <cell r="F1128" t="str">
            <v>S¬n ph¶n quang</v>
          </cell>
          <cell r="G1128" t="str">
            <v>m2</v>
          </cell>
          <cell r="I1128" t="str">
            <v/>
          </cell>
          <cell r="K1128">
            <v>19792.97</v>
          </cell>
          <cell r="L1128">
            <v>1826.375</v>
          </cell>
          <cell r="M1128">
            <v>0</v>
          </cell>
        </row>
        <row r="1129">
          <cell r="B1129" t="str">
            <v/>
          </cell>
          <cell r="C1129" t="str">
            <v/>
          </cell>
          <cell r="F1129" t="str">
            <v>a. VËt liÖu</v>
          </cell>
          <cell r="I1129" t="str">
            <v/>
          </cell>
          <cell r="J1129">
            <v>19792.97</v>
          </cell>
        </row>
        <row r="1130">
          <cell r="B1130" t="str">
            <v/>
          </cell>
          <cell r="C1130" t="str">
            <v/>
          </cell>
          <cell r="F1130" t="str">
            <v>S¬n ph¶n quang</v>
          </cell>
          <cell r="G1130" t="str">
            <v>kg</v>
          </cell>
          <cell r="H1130">
            <v>0.22500000000000001</v>
          </cell>
          <cell r="I1130">
            <v>85000</v>
          </cell>
          <cell r="J1130">
            <v>19125</v>
          </cell>
          <cell r="K1130">
            <v>19125</v>
          </cell>
        </row>
        <row r="1131">
          <cell r="B1131" t="str">
            <v/>
          </cell>
          <cell r="C1131" t="str">
            <v/>
          </cell>
          <cell r="E1131" t="str">
            <v>xg</v>
          </cell>
          <cell r="F1131" t="str">
            <v>X¨ng</v>
          </cell>
          <cell r="G1131" t="str">
            <v>kg</v>
          </cell>
          <cell r="H1131">
            <v>0.11799999999999999</v>
          </cell>
          <cell r="I1131">
            <v>4000</v>
          </cell>
          <cell r="J1131">
            <v>472</v>
          </cell>
          <cell r="K1131">
            <v>472</v>
          </cell>
        </row>
        <row r="1132">
          <cell r="B1132" t="str">
            <v/>
          </cell>
          <cell r="C1132" t="str">
            <v/>
          </cell>
          <cell r="E1132" t="str">
            <v>#</v>
          </cell>
          <cell r="F1132" t="str">
            <v>VËt liÖu kh¸c</v>
          </cell>
          <cell r="G1132" t="str">
            <v>%</v>
          </cell>
          <cell r="H1132">
            <v>1</v>
          </cell>
          <cell r="I1132">
            <v>19597</v>
          </cell>
          <cell r="J1132">
            <v>195.97</v>
          </cell>
          <cell r="K1132">
            <v>195.97</v>
          </cell>
        </row>
        <row r="1133">
          <cell r="B1133" t="str">
            <v/>
          </cell>
          <cell r="C1133" t="str">
            <v/>
          </cell>
          <cell r="F1133" t="str">
            <v>b. Nh©n c«ng</v>
          </cell>
          <cell r="I1133" t="str">
            <v/>
          </cell>
          <cell r="J1133">
            <v>1826.375</v>
          </cell>
        </row>
        <row r="1134">
          <cell r="B1134" t="str">
            <v/>
          </cell>
          <cell r="C1134" t="str">
            <v/>
          </cell>
          <cell r="E1134">
            <v>3.5</v>
          </cell>
          <cell r="F1134" t="str">
            <v>Nh©n c«ng bËc 3,5/7</v>
          </cell>
          <cell r="G1134" t="str">
            <v xml:space="preserve">C«ng </v>
          </cell>
          <cell r="H1134">
            <v>0.125</v>
          </cell>
          <cell r="I1134">
            <v>14611</v>
          </cell>
          <cell r="J1134">
            <v>1826.375</v>
          </cell>
          <cell r="L1134">
            <v>1826.375</v>
          </cell>
        </row>
        <row r="1135">
          <cell r="B1135">
            <v>147</v>
          </cell>
          <cell r="C1135">
            <v>1242</v>
          </cell>
          <cell r="D1135" t="str">
            <v>UA1210</v>
          </cell>
          <cell r="F1135" t="str">
            <v>QuÐt v«i gê lan can</v>
          </cell>
          <cell r="G1135" t="str">
            <v>m2</v>
          </cell>
          <cell r="I1135" t="str">
            <v/>
          </cell>
          <cell r="K1135">
            <v>445.536</v>
          </cell>
          <cell r="L1135">
            <v>1022.7700000000001</v>
          </cell>
          <cell r="M1135">
            <v>0</v>
          </cell>
        </row>
        <row r="1136">
          <cell r="B1136" t="str">
            <v/>
          </cell>
          <cell r="C1136" t="str">
            <v/>
          </cell>
          <cell r="F1136" t="str">
            <v>a. VËt liÖu</v>
          </cell>
          <cell r="I1136" t="str">
            <v/>
          </cell>
          <cell r="J1136">
            <v>445.536</v>
          </cell>
        </row>
        <row r="1137">
          <cell r="B1137" t="str">
            <v/>
          </cell>
          <cell r="C1137" t="str">
            <v/>
          </cell>
          <cell r="E1137" t="str">
            <v>vc</v>
          </cell>
          <cell r="F1137" t="str">
            <v>V«i côc</v>
          </cell>
          <cell r="G1137" t="str">
            <v>kg</v>
          </cell>
          <cell r="H1137">
            <v>0.32</v>
          </cell>
          <cell r="I1137">
            <v>1050</v>
          </cell>
          <cell r="J1137">
            <v>336</v>
          </cell>
          <cell r="K1137">
            <v>336</v>
          </cell>
        </row>
        <row r="1138">
          <cell r="B1138" t="str">
            <v/>
          </cell>
          <cell r="C1138" t="str">
            <v/>
          </cell>
          <cell r="E1138" t="str">
            <v>pc</v>
          </cell>
          <cell r="F1138" t="str">
            <v>PhÌn chua</v>
          </cell>
          <cell r="G1138" t="str">
            <v>kg</v>
          </cell>
          <cell r="H1138">
            <v>0.01</v>
          </cell>
          <cell r="I1138">
            <v>10080</v>
          </cell>
          <cell r="J1138">
            <v>100.8</v>
          </cell>
          <cell r="K1138">
            <v>100.8</v>
          </cell>
        </row>
        <row r="1139">
          <cell r="B1139" t="str">
            <v/>
          </cell>
          <cell r="C1139" t="str">
            <v/>
          </cell>
          <cell r="E1139" t="str">
            <v>#</v>
          </cell>
          <cell r="F1139" t="str">
            <v>VËt liÖu kh¸c</v>
          </cell>
          <cell r="G1139" t="str">
            <v>%</v>
          </cell>
          <cell r="H1139">
            <v>2</v>
          </cell>
          <cell r="I1139">
            <v>436.8</v>
          </cell>
          <cell r="J1139">
            <v>8.7360000000000007</v>
          </cell>
          <cell r="K1139">
            <v>8.7360000000000007</v>
          </cell>
        </row>
        <row r="1140">
          <cell r="B1140" t="str">
            <v/>
          </cell>
          <cell r="C1140" t="str">
            <v/>
          </cell>
          <cell r="F1140" t="str">
            <v>b. Nh©n c«ng</v>
          </cell>
          <cell r="I1140" t="str">
            <v/>
          </cell>
          <cell r="J1140">
            <v>1022.7700000000001</v>
          </cell>
        </row>
        <row r="1141">
          <cell r="B1141" t="str">
            <v/>
          </cell>
          <cell r="C1141" t="str">
            <v/>
          </cell>
          <cell r="E1141">
            <v>3.5</v>
          </cell>
          <cell r="F1141" t="str">
            <v>Nh©n c«ng bËc 3,5/7</v>
          </cell>
          <cell r="G1141" t="str">
            <v xml:space="preserve">C«ng </v>
          </cell>
          <cell r="H1141">
            <v>7.0000000000000007E-2</v>
          </cell>
          <cell r="I1141">
            <v>14611</v>
          </cell>
          <cell r="J1141">
            <v>1022.7700000000001</v>
          </cell>
          <cell r="L1141">
            <v>1022.7700000000001</v>
          </cell>
        </row>
        <row r="1142">
          <cell r="B1142">
            <v>148</v>
          </cell>
          <cell r="C1142">
            <v>1242</v>
          </cell>
          <cell r="D1142" t="str">
            <v>BK.2103</v>
          </cell>
          <cell r="F1142" t="str">
            <v>San ®Çm mÆt b»ng dµy 50cm</v>
          </cell>
          <cell r="G1142" t="str">
            <v>m3</v>
          </cell>
          <cell r="I1142" t="str">
            <v/>
          </cell>
          <cell r="K1142">
            <v>0</v>
          </cell>
          <cell r="L1142">
            <v>0</v>
          </cell>
          <cell r="M1142">
            <v>2133.1393200000002</v>
          </cell>
        </row>
        <row r="1143">
          <cell r="B1143" t="str">
            <v/>
          </cell>
          <cell r="C1143" t="str">
            <v/>
          </cell>
          <cell r="F1143" t="str">
            <v>c. M¸y thi c«ng</v>
          </cell>
          <cell r="I1143" t="str">
            <v/>
          </cell>
          <cell r="J1143">
            <v>2133.1393200000002</v>
          </cell>
        </row>
        <row r="1144">
          <cell r="B1144" t="str">
            <v/>
          </cell>
          <cell r="C1144" t="str">
            <v/>
          </cell>
          <cell r="E1144" t="str">
            <v>md9</v>
          </cell>
          <cell r="F1144" t="str">
            <v>M¸y ®Çm 9T</v>
          </cell>
          <cell r="G1144" t="str">
            <v>Ca</v>
          </cell>
          <cell r="H1144">
            <v>2.7399999999999998E-3</v>
          </cell>
          <cell r="I1144">
            <v>443844</v>
          </cell>
          <cell r="J1144">
            <v>1216.13256</v>
          </cell>
          <cell r="M1144">
            <v>1216.13256</v>
          </cell>
        </row>
        <row r="1145">
          <cell r="B1145" t="str">
            <v/>
          </cell>
          <cell r="C1145" t="str">
            <v/>
          </cell>
          <cell r="E1145" t="str">
            <v>mu110</v>
          </cell>
          <cell r="F1145" t="str">
            <v>M¸y ñi 110cv</v>
          </cell>
          <cell r="G1145" t="str">
            <v>Ca</v>
          </cell>
          <cell r="H1145">
            <v>1.3699999999999999E-3</v>
          </cell>
          <cell r="I1145">
            <v>669348</v>
          </cell>
          <cell r="J1145">
            <v>917.00675999999999</v>
          </cell>
          <cell r="M1145">
            <v>917.00675999999999</v>
          </cell>
        </row>
        <row r="1146">
          <cell r="B1146">
            <v>149</v>
          </cell>
          <cell r="C1146">
            <v>1242</v>
          </cell>
          <cell r="D1146" t="str">
            <v>EB.2220</v>
          </cell>
          <cell r="F1146" t="str">
            <v>CPDD lµm ®­êng t¹m k95</v>
          </cell>
          <cell r="G1146" t="str">
            <v>100m3</v>
          </cell>
          <cell r="I1146" t="str">
            <v/>
          </cell>
          <cell r="K1146">
            <v>17712194.857142858</v>
          </cell>
          <cell r="L1146">
            <v>67513.600000000006</v>
          </cell>
          <cell r="M1146">
            <v>760288.2084</v>
          </cell>
        </row>
        <row r="1147">
          <cell r="B1147" t="str">
            <v/>
          </cell>
          <cell r="C1147" t="str">
            <v/>
          </cell>
          <cell r="F1147" t="str">
            <v>a - VËt liÖu :</v>
          </cell>
          <cell r="J1147">
            <v>17712194.857142858</v>
          </cell>
        </row>
        <row r="1148">
          <cell r="B1148" t="str">
            <v/>
          </cell>
          <cell r="C1148" t="str">
            <v/>
          </cell>
          <cell r="E1148" t="str">
            <v>cpdd</v>
          </cell>
          <cell r="F1148" t="str">
            <v>CÊp phèi ®¸ d¨m</v>
          </cell>
          <cell r="G1148" t="str">
            <v>m3</v>
          </cell>
          <cell r="H1148">
            <v>138</v>
          </cell>
          <cell r="I1148">
            <v>128349.23809523809</v>
          </cell>
          <cell r="J1148">
            <v>17712194.857142858</v>
          </cell>
          <cell r="K1148">
            <v>17712194.857142858</v>
          </cell>
        </row>
        <row r="1149">
          <cell r="B1149" t="str">
            <v/>
          </cell>
          <cell r="C1149" t="str">
            <v/>
          </cell>
          <cell r="F1149" t="str">
            <v>b - Nh©n c«ng</v>
          </cell>
          <cell r="J1149">
            <v>67513.600000000006</v>
          </cell>
        </row>
        <row r="1150">
          <cell r="B1150" t="str">
            <v/>
          </cell>
          <cell r="C1150" t="str">
            <v/>
          </cell>
          <cell r="E1150" t="str">
            <v>N4</v>
          </cell>
          <cell r="F1150" t="str">
            <v>Nh©n c«ng bËc 4,0/7</v>
          </cell>
          <cell r="G1150" t="str">
            <v xml:space="preserve">C«ng </v>
          </cell>
          <cell r="H1150">
            <v>4.4000000000000004</v>
          </cell>
          <cell r="I1150">
            <v>15344</v>
          </cell>
          <cell r="J1150">
            <v>67513.600000000006</v>
          </cell>
          <cell r="L1150">
            <v>67513.600000000006</v>
          </cell>
        </row>
        <row r="1151">
          <cell r="B1151" t="str">
            <v/>
          </cell>
          <cell r="C1151" t="str">
            <v/>
          </cell>
          <cell r="F1151" t="str">
            <v>c- m¸y</v>
          </cell>
          <cell r="J1151">
            <v>760288.2084</v>
          </cell>
        </row>
        <row r="1152">
          <cell r="B1152" t="str">
            <v/>
          </cell>
          <cell r="C1152" t="str">
            <v/>
          </cell>
          <cell r="E1152" t="str">
            <v>mr50</v>
          </cell>
          <cell r="F1152" t="str">
            <v>M¸y r¶i 50-60m3/h</v>
          </cell>
          <cell r="G1152" t="str">
            <v>Ca</v>
          </cell>
          <cell r="H1152">
            <v>0.21</v>
          </cell>
          <cell r="I1152">
            <v>1177680</v>
          </cell>
          <cell r="J1152">
            <v>247312.8</v>
          </cell>
          <cell r="M1152">
            <v>247312.8</v>
          </cell>
        </row>
        <row r="1153">
          <cell r="B1153" t="str">
            <v/>
          </cell>
          <cell r="C1153" t="str">
            <v/>
          </cell>
          <cell r="E1153" t="str">
            <v>lr25</v>
          </cell>
          <cell r="F1153" t="str">
            <v>Lu rung 25T</v>
          </cell>
          <cell r="G1153" t="str">
            <v>Ca</v>
          </cell>
          <cell r="H1153">
            <v>0.21</v>
          </cell>
          <cell r="I1153">
            <v>928648</v>
          </cell>
          <cell r="J1153">
            <v>195016.08</v>
          </cell>
          <cell r="M1153">
            <v>195016.08</v>
          </cell>
        </row>
        <row r="1154">
          <cell r="B1154" t="str">
            <v/>
          </cell>
          <cell r="C1154" t="str">
            <v/>
          </cell>
          <cell r="E1154" t="str">
            <v>lbl16</v>
          </cell>
          <cell r="F1154" t="str">
            <v>Lu b¸nh lèp 16T</v>
          </cell>
          <cell r="G1154" t="str">
            <v>Ca</v>
          </cell>
          <cell r="H1154">
            <v>0.42</v>
          </cell>
          <cell r="I1154">
            <v>432053</v>
          </cell>
          <cell r="J1154">
            <v>181462.25999999998</v>
          </cell>
          <cell r="M1154">
            <v>181462.25999999998</v>
          </cell>
        </row>
        <row r="1155">
          <cell r="B1155" t="str">
            <v/>
          </cell>
          <cell r="C1155" t="str">
            <v/>
          </cell>
          <cell r="E1155" t="str">
            <v>l10</v>
          </cell>
          <cell r="F1155" t="str">
            <v>Lu 10T</v>
          </cell>
          <cell r="G1155" t="str">
            <v>Ca</v>
          </cell>
          <cell r="H1155">
            <v>0.21</v>
          </cell>
          <cell r="I1155">
            <v>288922</v>
          </cell>
          <cell r="J1155">
            <v>60673.619999999995</v>
          </cell>
          <cell r="M1155">
            <v>60673.619999999995</v>
          </cell>
        </row>
        <row r="1156">
          <cell r="B1156" t="str">
            <v/>
          </cell>
          <cell r="C1156" t="str">
            <v/>
          </cell>
          <cell r="E1156" t="str">
            <v>ottn5</v>
          </cell>
          <cell r="F1156" t="str">
            <v>¤t« t­íi n­íc 5m3</v>
          </cell>
          <cell r="G1156" t="str">
            <v>Ca</v>
          </cell>
          <cell r="H1156">
            <v>0.21</v>
          </cell>
          <cell r="I1156">
            <v>343052</v>
          </cell>
          <cell r="J1156">
            <v>72040.92</v>
          </cell>
          <cell r="M1156">
            <v>72040.92</v>
          </cell>
        </row>
        <row r="1157">
          <cell r="B1157" t="str">
            <v/>
          </cell>
          <cell r="C1157" t="str">
            <v/>
          </cell>
          <cell r="E1157" t="str">
            <v>m#</v>
          </cell>
          <cell r="F1157" t="str">
            <v>M¸y kh¸c</v>
          </cell>
          <cell r="G1157" t="str">
            <v>%</v>
          </cell>
          <cell r="H1157">
            <v>0.5</v>
          </cell>
          <cell r="I1157">
            <v>756505.68</v>
          </cell>
          <cell r="J1157">
            <v>3782.5284000000001</v>
          </cell>
          <cell r="M1157">
            <v>3782.5284000000001</v>
          </cell>
        </row>
        <row r="1158">
          <cell r="B1158">
            <v>150</v>
          </cell>
          <cell r="C1158">
            <v>1242</v>
          </cell>
          <cell r="D1158" t="str">
            <v>LA.3220vd</v>
          </cell>
          <cell r="F1158" t="str">
            <v>CÈu l¾p dÇm cÇu bª t«ng cèt thÐp</v>
          </cell>
          <cell r="G1158" t="str">
            <v>DÇm</v>
          </cell>
          <cell r="I1158" t="str">
            <v/>
          </cell>
          <cell r="K1158">
            <v>0</v>
          </cell>
          <cell r="L1158">
            <v>23003.040000000001</v>
          </cell>
          <cell r="M1158">
            <v>329370</v>
          </cell>
        </row>
        <row r="1159">
          <cell r="B1159" t="str">
            <v/>
          </cell>
          <cell r="C1159" t="str">
            <v/>
          </cell>
          <cell r="F1159" t="str">
            <v>b. Nh©n c«ng</v>
          </cell>
          <cell r="J1159">
            <v>23003.040000000001</v>
          </cell>
        </row>
        <row r="1160">
          <cell r="B1160" t="str">
            <v/>
          </cell>
          <cell r="C1160" t="str">
            <v/>
          </cell>
          <cell r="E1160">
            <v>4.5</v>
          </cell>
          <cell r="F1160" t="str">
            <v>Nh©n c«ng bËc 4,5/7</v>
          </cell>
          <cell r="G1160" t="str">
            <v xml:space="preserve">C«ng </v>
          </cell>
          <cell r="H1160">
            <v>1.36</v>
          </cell>
          <cell r="I1160">
            <v>16914</v>
          </cell>
          <cell r="J1160">
            <v>23003.040000000001</v>
          </cell>
          <cell r="L1160">
            <v>23003.040000000001</v>
          </cell>
        </row>
        <row r="1161">
          <cell r="B1161" t="str">
            <v/>
          </cell>
          <cell r="C1161" t="str">
            <v/>
          </cell>
          <cell r="F1161" t="str">
            <v>c. M¸y thi c«ng</v>
          </cell>
          <cell r="J1161">
            <v>329370</v>
          </cell>
        </row>
        <row r="1162">
          <cell r="B1162" t="str">
            <v/>
          </cell>
          <cell r="C1162" t="str">
            <v/>
          </cell>
          <cell r="E1162" t="str">
            <v>c16t</v>
          </cell>
          <cell r="F1162" t="str">
            <v>CÈu 16T (dïng 2 cÈu)</v>
          </cell>
          <cell r="G1162" t="str">
            <v>Ca</v>
          </cell>
          <cell r="H1162">
            <v>0.4</v>
          </cell>
          <cell r="I1162">
            <v>823425</v>
          </cell>
          <cell r="J1162">
            <v>329370</v>
          </cell>
          <cell r="M1162">
            <v>329370</v>
          </cell>
        </row>
        <row r="1163">
          <cell r="B1163">
            <v>151</v>
          </cell>
          <cell r="C1163">
            <v>1479</v>
          </cell>
          <cell r="D1163">
            <v>3175</v>
          </cell>
          <cell r="F1163" t="str">
            <v>Th¸o dì ®­êng tr­ît vËn chuyÓn dÇm</v>
          </cell>
          <cell r="G1163" t="str">
            <v>m</v>
          </cell>
          <cell r="I1163" t="str">
            <v/>
          </cell>
          <cell r="K1163">
            <v>0</v>
          </cell>
          <cell r="L1163">
            <v>5539.1840000000002</v>
          </cell>
          <cell r="M1163">
            <v>0</v>
          </cell>
        </row>
        <row r="1164">
          <cell r="B1164" t="str">
            <v/>
          </cell>
          <cell r="C1164" t="str">
            <v/>
          </cell>
          <cell r="F1164" t="str">
            <v>b - Nh©n c«ng</v>
          </cell>
          <cell r="J1164">
            <v>5539.1840000000002</v>
          </cell>
        </row>
        <row r="1165">
          <cell r="B1165" t="str">
            <v/>
          </cell>
          <cell r="C1165" t="str">
            <v/>
          </cell>
          <cell r="E1165" t="str">
            <v>n4</v>
          </cell>
          <cell r="F1165" t="str">
            <v>Nh©n c«ng bËc 4,0/7</v>
          </cell>
          <cell r="G1165" t="str">
            <v xml:space="preserve">C«ng </v>
          </cell>
          <cell r="H1165">
            <v>0.36099999999999999</v>
          </cell>
          <cell r="I1165">
            <v>15344</v>
          </cell>
          <cell r="J1165">
            <v>5539.1840000000002</v>
          </cell>
          <cell r="L1165">
            <v>5539.1840000000002</v>
          </cell>
        </row>
        <row r="1166">
          <cell r="B1166">
            <v>152</v>
          </cell>
          <cell r="C1166" t="str">
            <v>1242</v>
          </cell>
          <cell r="D1166" t="str">
            <v>LC.1110</v>
          </cell>
          <cell r="F1166" t="str">
            <v>Di chuyÓn dÇm cÇu</v>
          </cell>
          <cell r="G1166" t="str">
            <v>dÇm</v>
          </cell>
          <cell r="I1166" t="str">
            <v/>
          </cell>
          <cell r="K1166">
            <v>92211.073074285712</v>
          </cell>
          <cell r="L1166">
            <v>218190.6</v>
          </cell>
          <cell r="M1166">
            <v>60000</v>
          </cell>
        </row>
        <row r="1167">
          <cell r="B1167" t="str">
            <v/>
          </cell>
          <cell r="C1167" t="str">
            <v/>
          </cell>
          <cell r="F1167" t="str">
            <v>a - VËt liÖu :</v>
          </cell>
          <cell r="I1167" t="str">
            <v/>
          </cell>
          <cell r="J1167">
            <v>92211.073074285712</v>
          </cell>
        </row>
        <row r="1168">
          <cell r="B1168" t="str">
            <v/>
          </cell>
          <cell r="C1168" t="str">
            <v/>
          </cell>
          <cell r="E1168" t="str">
            <v>r</v>
          </cell>
          <cell r="F1168" t="str">
            <v>Ray</v>
          </cell>
          <cell r="G1168" t="str">
            <v>kg</v>
          </cell>
          <cell r="H1168">
            <v>3.98</v>
          </cell>
          <cell r="I1168">
            <v>4612.3043809523806</v>
          </cell>
          <cell r="J1168">
            <v>18356.971436190473</v>
          </cell>
          <cell r="K1168">
            <v>18356.971436190473</v>
          </cell>
        </row>
        <row r="1169">
          <cell r="B1169" t="str">
            <v/>
          </cell>
          <cell r="C1169" t="str">
            <v/>
          </cell>
          <cell r="E1169" t="str">
            <v>gk</v>
          </cell>
          <cell r="F1169" t="str">
            <v>Gç kª</v>
          </cell>
          <cell r="G1169" t="str">
            <v>m3</v>
          </cell>
          <cell r="H1169">
            <v>0.02</v>
          </cell>
          <cell r="I1169">
            <v>2131455.081904762</v>
          </cell>
          <cell r="J1169">
            <v>42629.101638095242</v>
          </cell>
          <cell r="K1169">
            <v>42629.101638095242</v>
          </cell>
        </row>
        <row r="1170">
          <cell r="B1170" t="str">
            <v/>
          </cell>
          <cell r="C1170" t="str">
            <v/>
          </cell>
          <cell r="E1170" t="str">
            <v>cr</v>
          </cell>
          <cell r="F1170" t="str">
            <v>§inh Cr¨mpong</v>
          </cell>
          <cell r="G1170" t="str">
            <v>C¸i</v>
          </cell>
          <cell r="H1170">
            <v>5.8</v>
          </cell>
          <cell r="I1170">
            <v>2625</v>
          </cell>
          <cell r="J1170">
            <v>15225</v>
          </cell>
          <cell r="K1170">
            <v>15225</v>
          </cell>
        </row>
        <row r="1171">
          <cell r="B1171" t="str">
            <v/>
          </cell>
          <cell r="C1171" t="str">
            <v/>
          </cell>
          <cell r="E1171" t="str">
            <v>ll</v>
          </cell>
          <cell r="F1171" t="str">
            <v>LËp l¸ch</v>
          </cell>
          <cell r="G1171" t="str">
            <v xml:space="preserve">bé </v>
          </cell>
          <cell r="H1171">
            <v>0.08</v>
          </cell>
          <cell r="I1171">
            <v>200000</v>
          </cell>
          <cell r="J1171">
            <v>16000</v>
          </cell>
          <cell r="K1171">
            <v>16000</v>
          </cell>
        </row>
        <row r="1172">
          <cell r="B1172" t="str">
            <v/>
          </cell>
          <cell r="C1172" t="str">
            <v/>
          </cell>
          <cell r="F1172" t="str">
            <v>b - Nh©n c«ng</v>
          </cell>
          <cell r="J1172">
            <v>218190.6</v>
          </cell>
        </row>
        <row r="1173">
          <cell r="B1173" t="str">
            <v/>
          </cell>
          <cell r="C1173" t="str">
            <v/>
          </cell>
          <cell r="E1173">
            <v>4.5</v>
          </cell>
          <cell r="F1173" t="str">
            <v>Nh©n c«ng bËc 4,5/7</v>
          </cell>
          <cell r="G1173" t="str">
            <v xml:space="preserve">C«ng </v>
          </cell>
          <cell r="H1173">
            <v>12.9</v>
          </cell>
          <cell r="I1173">
            <v>16914</v>
          </cell>
          <cell r="J1173">
            <v>218190.6</v>
          </cell>
          <cell r="L1173">
            <v>218190.6</v>
          </cell>
          <cell r="M1173"/>
        </row>
        <row r="1174">
          <cell r="B1174" t="str">
            <v/>
          </cell>
          <cell r="C1174" t="str">
            <v/>
          </cell>
          <cell r="F1174" t="str">
            <v>c. M¸y</v>
          </cell>
          <cell r="J1174">
            <v>60000</v>
          </cell>
          <cell r="K1174"/>
          <cell r="L1174"/>
          <cell r="M1174"/>
        </row>
        <row r="1175">
          <cell r="B1175" t="str">
            <v/>
          </cell>
          <cell r="C1175" t="str">
            <v/>
          </cell>
          <cell r="E1175" t="str">
            <v>xg</v>
          </cell>
          <cell r="F1175" t="str">
            <v>Xe goßng (2 xe)</v>
          </cell>
          <cell r="G1175" t="str">
            <v>Ca</v>
          </cell>
          <cell r="H1175">
            <v>0.6</v>
          </cell>
          <cell r="I1175">
            <v>100000</v>
          </cell>
          <cell r="J1175">
            <v>60000</v>
          </cell>
          <cell r="M1175">
            <v>60000</v>
          </cell>
        </row>
        <row r="1176">
          <cell r="B1176">
            <v>153</v>
          </cell>
          <cell r="C1176" t="str">
            <v>1242</v>
          </cell>
          <cell r="D1176" t="str">
            <v>LA.2110vd</v>
          </cell>
          <cell r="F1176" t="str">
            <v>CÈu èng cèng lªn xuèng xe</v>
          </cell>
          <cell r="G1176" t="str">
            <v>èng</v>
          </cell>
          <cell r="I1176" t="str">
            <v/>
          </cell>
          <cell r="K1176">
            <v>0</v>
          </cell>
          <cell r="L1176">
            <v>0</v>
          </cell>
          <cell r="M1176">
            <v>30775.550000000003</v>
          </cell>
        </row>
        <row r="1177">
          <cell r="B1177" t="str">
            <v/>
          </cell>
          <cell r="C1177" t="str">
            <v/>
          </cell>
          <cell r="F1177" t="str">
            <v>c. M¸y thi c«ng</v>
          </cell>
          <cell r="J1177">
            <v>30775.550000000003</v>
          </cell>
        </row>
        <row r="1178">
          <cell r="B1178" t="str">
            <v/>
          </cell>
          <cell r="C1178" t="str">
            <v/>
          </cell>
          <cell r="E1178" t="str">
            <v>c10t</v>
          </cell>
          <cell r="F1178" t="str">
            <v>CÈu 10T</v>
          </cell>
          <cell r="G1178" t="str">
            <v>Ca</v>
          </cell>
          <cell r="H1178">
            <v>0.05</v>
          </cell>
          <cell r="I1178">
            <v>615511</v>
          </cell>
          <cell r="J1178">
            <v>30775.550000000003</v>
          </cell>
          <cell r="M1178">
            <v>30775.550000000003</v>
          </cell>
        </row>
        <row r="1179">
          <cell r="B1179">
            <v>154</v>
          </cell>
          <cell r="C1179" t="str">
            <v>1242</v>
          </cell>
          <cell r="D1179" t="str">
            <v>BD.1753</v>
          </cell>
          <cell r="F1179" t="str">
            <v xml:space="preserve">§µo xóc ®Êt ®Ó ®¾p 1km ®Çu ®Êt cÊp 3 </v>
          </cell>
          <cell r="G1179" t="str">
            <v>100m3</v>
          </cell>
          <cell r="I1179" t="str">
            <v/>
          </cell>
          <cell r="K1179">
            <v>238095.23809523808</v>
          </cell>
          <cell r="L1179">
            <v>11241.18</v>
          </cell>
          <cell r="M1179">
            <v>708907.52400000009</v>
          </cell>
        </row>
        <row r="1180">
          <cell r="B1180" t="str">
            <v/>
          </cell>
          <cell r="C1180" t="str">
            <v/>
          </cell>
          <cell r="F1180" t="str">
            <v>a - VËt liÖu :</v>
          </cell>
          <cell r="J1180">
            <v>238095.23809523808</v>
          </cell>
        </row>
        <row r="1181">
          <cell r="B1181" t="str">
            <v/>
          </cell>
          <cell r="C1181" t="str">
            <v/>
          </cell>
          <cell r="E1181" t="str">
            <v>ddap</v>
          </cell>
          <cell r="F1181" t="str">
            <v>§Êt ®¾p</v>
          </cell>
          <cell r="G1181" t="str">
            <v>m3</v>
          </cell>
          <cell r="H1181">
            <v>100</v>
          </cell>
          <cell r="I1181">
            <v>2380.9523809523807</v>
          </cell>
          <cell r="J1181">
            <v>238095.23809523808</v>
          </cell>
          <cell r="K1181">
            <v>238095.23809523808</v>
          </cell>
        </row>
        <row r="1182">
          <cell r="B1182" t="str">
            <v/>
          </cell>
          <cell r="C1182" t="str">
            <v/>
          </cell>
          <cell r="F1182" t="str">
            <v>b - Nh©n c«ng</v>
          </cell>
          <cell r="J1182">
            <v>11241.18</v>
          </cell>
        </row>
        <row r="1183">
          <cell r="B1183" t="str">
            <v/>
          </cell>
          <cell r="C1183" t="str">
            <v/>
          </cell>
          <cell r="E1183">
            <v>3</v>
          </cell>
          <cell r="F1183" t="str">
            <v>Nh©n c«ng bËc 3,0/7</v>
          </cell>
          <cell r="G1183" t="str">
            <v xml:space="preserve">C«ng </v>
          </cell>
          <cell r="H1183">
            <v>0.81</v>
          </cell>
          <cell r="I1183">
            <v>13878</v>
          </cell>
          <cell r="J1183">
            <v>11241.18</v>
          </cell>
          <cell r="L1183">
            <v>11241.18</v>
          </cell>
        </row>
        <row r="1184">
          <cell r="B1184" t="str">
            <v/>
          </cell>
          <cell r="C1184" t="str">
            <v/>
          </cell>
          <cell r="F1184" t="str">
            <v>c. M¸y</v>
          </cell>
          <cell r="J1184">
            <v>708907.52400000009</v>
          </cell>
        </row>
        <row r="1185">
          <cell r="B1185" t="str">
            <v/>
          </cell>
          <cell r="C1185" t="str">
            <v/>
          </cell>
          <cell r="E1185" t="str">
            <v>md&lt;=0,8</v>
          </cell>
          <cell r="F1185" t="str">
            <v>M¸y ®µo &lt;=0,8m3</v>
          </cell>
          <cell r="G1185" t="str">
            <v>Ca</v>
          </cell>
          <cell r="H1185">
            <v>0.33600000000000002</v>
          </cell>
          <cell r="I1185">
            <v>705849</v>
          </cell>
          <cell r="J1185">
            <v>237165.26400000002</v>
          </cell>
          <cell r="M1185">
            <v>237165.26400000002</v>
          </cell>
        </row>
        <row r="1186">
          <cell r="B1186" t="str">
            <v/>
          </cell>
          <cell r="C1186" t="str">
            <v/>
          </cell>
          <cell r="E1186" t="str">
            <v>ot10t</v>
          </cell>
          <cell r="F1186" t="str">
            <v>¤t« tù ®æ 10T</v>
          </cell>
          <cell r="G1186" t="str">
            <v>Ca</v>
          </cell>
          <cell r="H1186">
            <v>0.84</v>
          </cell>
          <cell r="I1186">
            <v>525740</v>
          </cell>
          <cell r="J1186">
            <v>441621.6</v>
          </cell>
          <cell r="M1186">
            <v>441621.6</v>
          </cell>
        </row>
        <row r="1187">
          <cell r="B1187" t="str">
            <v/>
          </cell>
          <cell r="C1187" t="str">
            <v/>
          </cell>
          <cell r="E1187" t="str">
            <v>mu110</v>
          </cell>
          <cell r="F1187" t="str">
            <v>M¸y ñi 110cv</v>
          </cell>
          <cell r="G1187" t="str">
            <v>Ca</v>
          </cell>
          <cell r="H1187">
            <v>4.4999999999999998E-2</v>
          </cell>
          <cell r="I1187">
            <v>669348</v>
          </cell>
          <cell r="J1187">
            <v>30120.66</v>
          </cell>
          <cell r="M1187">
            <v>30120.66</v>
          </cell>
        </row>
        <row r="1188">
          <cell r="B1188">
            <v>155</v>
          </cell>
          <cell r="C1188" t="str">
            <v>1242</v>
          </cell>
          <cell r="D1188" t="str">
            <v>BJ.1333</v>
          </cell>
          <cell r="F1188" t="str">
            <v>VC tiÕp ®Êt cÊp 3 ë cù ly TB L= 2km</v>
          </cell>
          <cell r="G1188" t="str">
            <v>100m3</v>
          </cell>
          <cell r="I1188" t="str">
            <v/>
          </cell>
          <cell r="K1188">
            <v>0</v>
          </cell>
          <cell r="L1188">
            <v>0</v>
          </cell>
          <cell r="M1188">
            <v>399562.4</v>
          </cell>
        </row>
        <row r="1189">
          <cell r="B1189" t="str">
            <v/>
          </cell>
          <cell r="C1189" t="str">
            <v/>
          </cell>
          <cell r="F1189" t="str">
            <v>c. M¸y</v>
          </cell>
          <cell r="J1189">
            <v>399562.4</v>
          </cell>
        </row>
        <row r="1190">
          <cell r="B1190" t="str">
            <v/>
          </cell>
          <cell r="C1190" t="str">
            <v/>
          </cell>
          <cell r="E1190" t="str">
            <v>ot10t</v>
          </cell>
          <cell r="F1190" t="str">
            <v>¤t« tù ®æ 10T</v>
          </cell>
          <cell r="G1190" t="str">
            <v>Ca</v>
          </cell>
          <cell r="H1190">
            <v>0.76</v>
          </cell>
          <cell r="I1190">
            <v>525740</v>
          </cell>
          <cell r="J1190">
            <v>399562.4</v>
          </cell>
          <cell r="M1190">
            <v>399562.4</v>
          </cell>
        </row>
        <row r="1191">
          <cell r="B1191">
            <v>156</v>
          </cell>
          <cell r="C1191">
            <v>1242</v>
          </cell>
          <cell r="D1191" t="str">
            <v>BJ1233</v>
          </cell>
          <cell r="F1191" t="str">
            <v>VC ®Êt thõa ®æ ®i cù ly 3 km</v>
          </cell>
          <cell r="G1191" t="str">
            <v>100m3</v>
          </cell>
          <cell r="I1191" t="str">
            <v/>
          </cell>
          <cell r="K1191">
            <v>0</v>
          </cell>
          <cell r="L1191">
            <v>0</v>
          </cell>
          <cell r="M1191">
            <v>473165.99999999994</v>
          </cell>
        </row>
        <row r="1192">
          <cell r="B1192" t="str">
            <v/>
          </cell>
          <cell r="C1192" t="str">
            <v/>
          </cell>
          <cell r="F1192" t="str">
            <v>c. M¸y</v>
          </cell>
          <cell r="J1192">
            <v>473165.99999999994</v>
          </cell>
        </row>
        <row r="1193">
          <cell r="B1193" t="str">
            <v/>
          </cell>
          <cell r="C1193" t="str">
            <v/>
          </cell>
          <cell r="E1193" t="str">
            <v>ot10t</v>
          </cell>
          <cell r="F1193" t="str">
            <v>¤t« tù ®æ 10T</v>
          </cell>
          <cell r="G1193" t="str">
            <v>Ca</v>
          </cell>
          <cell r="H1193">
            <v>0.89999999999999991</v>
          </cell>
          <cell r="I1193">
            <v>525740</v>
          </cell>
          <cell r="J1193">
            <v>473165.99999999994</v>
          </cell>
          <cell r="M1193">
            <v>473165.99999999994</v>
          </cell>
        </row>
        <row r="1194">
          <cell r="F1194" t="str">
            <v>( 0,3 x 3 = 0,9ca )</v>
          </cell>
        </row>
        <row r="1195">
          <cell r="B1195">
            <v>157</v>
          </cell>
          <cell r="C1195">
            <v>1242</v>
          </cell>
          <cell r="D1195" t="str">
            <v>BD.1344</v>
          </cell>
          <cell r="F1195" t="str">
            <v>§µo xóc ®¸ ®æ ®i cù ly VC 3km</v>
          </cell>
          <cell r="G1195" t="str">
            <v>100m3</v>
          </cell>
          <cell r="K1195">
            <v>0</v>
          </cell>
          <cell r="L1195">
            <v>20747.609999999997</v>
          </cell>
          <cell r="M1195">
            <v>731649.00489999994</v>
          </cell>
        </row>
        <row r="1196">
          <cell r="D1196" t="str">
            <v>&amp;BJ1234</v>
          </cell>
          <cell r="F1196" t="str">
            <v>b - Nh©n c«ng</v>
          </cell>
          <cell r="J1196">
            <v>20747.609999999997</v>
          </cell>
        </row>
        <row r="1197">
          <cell r="B1197" t="str">
            <v/>
          </cell>
          <cell r="C1197" t="str">
            <v/>
          </cell>
          <cell r="E1197">
            <v>3</v>
          </cell>
          <cell r="F1197" t="str">
            <v>Nh©n c«ng bËc 3,0/7</v>
          </cell>
          <cell r="G1197" t="str">
            <v xml:space="preserve">C«ng </v>
          </cell>
          <cell r="H1197">
            <v>1.4949999999999999</v>
          </cell>
          <cell r="I1197">
            <v>13878</v>
          </cell>
          <cell r="J1197">
            <v>20747.609999999997</v>
          </cell>
          <cell r="L1197">
            <v>20747.609999999997</v>
          </cell>
        </row>
        <row r="1198">
          <cell r="F1198" t="str">
            <v>c- m¸y</v>
          </cell>
          <cell r="I1198" t="str">
            <v/>
          </cell>
          <cell r="J1198">
            <v>1348342.0248999998</v>
          </cell>
        </row>
        <row r="1199">
          <cell r="E1199" t="str">
            <v>md&lt;=0,8</v>
          </cell>
          <cell r="F1199" t="str">
            <v>M¸y ®µo &lt;=0,8m3</v>
          </cell>
          <cell r="G1199" t="str">
            <v>Ca</v>
          </cell>
          <cell r="H1199">
            <v>0.42089999999999994</v>
          </cell>
          <cell r="I1199">
            <v>705849</v>
          </cell>
          <cell r="J1199">
            <v>297091.84409999993</v>
          </cell>
          <cell r="M1199">
            <v>297091.84409999993</v>
          </cell>
        </row>
        <row r="1200">
          <cell r="E1200" t="str">
            <v>ot10t</v>
          </cell>
          <cell r="F1200" t="str">
            <v>¤t« tù ®æ 10T</v>
          </cell>
          <cell r="G1200" t="str">
            <v>Ca</v>
          </cell>
          <cell r="H1200">
            <v>0.74749999999999994</v>
          </cell>
          <cell r="I1200">
            <v>525740</v>
          </cell>
          <cell r="J1200">
            <v>392990.64999999997</v>
          </cell>
          <cell r="M1200">
            <v>392990.64999999997</v>
          </cell>
        </row>
        <row r="1201">
          <cell r="E1201" t="str">
            <v>mu110</v>
          </cell>
          <cell r="F1201" t="str">
            <v>M¸y ñi 110cv</v>
          </cell>
          <cell r="G1201" t="str">
            <v>Ca</v>
          </cell>
          <cell r="H1201">
            <v>6.2099999999999995E-2</v>
          </cell>
          <cell r="I1201">
            <v>669348</v>
          </cell>
          <cell r="J1201">
            <v>41566.510799999996</v>
          </cell>
          <cell r="M1201">
            <v>41566.510799999996</v>
          </cell>
        </row>
        <row r="1202">
          <cell r="E1202" t="str">
            <v>ot10t</v>
          </cell>
          <cell r="F1202" t="str">
            <v>¤t« tù ®æ 10T</v>
          </cell>
          <cell r="G1202" t="str">
            <v>Ca</v>
          </cell>
          <cell r="H1202">
            <v>1.1729999999999998</v>
          </cell>
          <cell r="I1202">
            <v>525740</v>
          </cell>
          <cell r="J1202">
            <v>616693.0199999999</v>
          </cell>
          <cell r="M1202" t="e">
            <v>#VALUE!</v>
          </cell>
        </row>
        <row r="1203">
          <cell r="F1203" t="str">
            <v>( 0,34 x 3 x 1.15= 1.173ca )</v>
          </cell>
          <cell r="I1203" t="str">
            <v/>
          </cell>
          <cell r="J1203">
            <v>0</v>
          </cell>
        </row>
        <row r="1204">
          <cell r="B1204">
            <v>159</v>
          </cell>
          <cell r="C1204">
            <v>1242</v>
          </cell>
          <cell r="D1204" t="str">
            <v>NB.3110</v>
          </cell>
          <cell r="F1204" t="str">
            <v>Th¸o dì thÐp gãc liªn kÕt (tÝnh 80% L§)</v>
          </cell>
          <cell r="G1204" t="str">
            <v>TÊn</v>
          </cell>
          <cell r="I1204" t="str">
            <v/>
          </cell>
          <cell r="K1204">
            <v>0</v>
          </cell>
          <cell r="L1204">
            <v>136291.40800000002</v>
          </cell>
          <cell r="M1204">
            <v>0</v>
          </cell>
        </row>
        <row r="1205">
          <cell r="B1205" t="str">
            <v/>
          </cell>
          <cell r="C1205" t="str">
            <v/>
          </cell>
          <cell r="F1205" t="str">
            <v>b. Nh©n c«ng</v>
          </cell>
          <cell r="J1205">
            <v>136291.40800000002</v>
          </cell>
        </row>
        <row r="1206">
          <cell r="B1206" t="str">
            <v/>
          </cell>
          <cell r="C1206" t="str">
            <v/>
          </cell>
          <cell r="E1206">
            <v>3.5</v>
          </cell>
          <cell r="F1206" t="str">
            <v>Nh©n c«ng bËc 3,5/7</v>
          </cell>
          <cell r="G1206" t="str">
            <v xml:space="preserve">C«ng </v>
          </cell>
          <cell r="H1206">
            <v>9.3280000000000012</v>
          </cell>
          <cell r="I1206">
            <v>14611</v>
          </cell>
          <cell r="J1206">
            <v>136291.40800000002</v>
          </cell>
          <cell r="L1206">
            <v>136291.40800000002</v>
          </cell>
        </row>
        <row r="1207">
          <cell r="B1207">
            <v>160</v>
          </cell>
          <cell r="C1207">
            <v>1242</v>
          </cell>
          <cell r="D1207" t="str">
            <v>NB.3110</v>
          </cell>
          <cell r="F1207" t="str">
            <v>L¾p ®Æt thÐp gãc liªn kÕt</v>
          </cell>
          <cell r="G1207" t="str">
            <v>TÊn</v>
          </cell>
          <cell r="I1207" t="str">
            <v/>
          </cell>
          <cell r="K1207">
            <v>8333.3333333333321</v>
          </cell>
          <cell r="L1207">
            <v>170364.26</v>
          </cell>
          <cell r="M1207">
            <v>0</v>
          </cell>
        </row>
        <row r="1208">
          <cell r="B1208" t="str">
            <v/>
          </cell>
          <cell r="C1208" t="str">
            <v/>
          </cell>
          <cell r="F1208" t="str">
            <v>a - VËt liÖu :</v>
          </cell>
          <cell r="J1208">
            <v>8333.3333333333321</v>
          </cell>
        </row>
        <row r="1209">
          <cell r="B1209" t="str">
            <v/>
          </cell>
          <cell r="C1209" t="str">
            <v/>
          </cell>
          <cell r="E1209" t="str">
            <v>ddap</v>
          </cell>
          <cell r="F1209" t="str">
            <v>ThÐp gãc (1050kg/300)</v>
          </cell>
          <cell r="G1209" t="str">
            <v>kg</v>
          </cell>
          <cell r="H1209">
            <v>3.5</v>
          </cell>
          <cell r="I1209">
            <v>2380.9523809523807</v>
          </cell>
          <cell r="J1209">
            <v>8333.3333333333321</v>
          </cell>
          <cell r="K1209">
            <v>8333.3333333333321</v>
          </cell>
        </row>
        <row r="1210">
          <cell r="B1210" t="str">
            <v/>
          </cell>
          <cell r="C1210" t="str">
            <v/>
          </cell>
          <cell r="F1210" t="str">
            <v>b. Nh©n c«ng</v>
          </cell>
          <cell r="J1210">
            <v>170364.26</v>
          </cell>
        </row>
        <row r="1211">
          <cell r="B1211" t="str">
            <v/>
          </cell>
          <cell r="C1211" t="str">
            <v/>
          </cell>
          <cell r="E1211">
            <v>3.5</v>
          </cell>
          <cell r="F1211" t="str">
            <v>Nh©n c«ng bËc 3,5/7</v>
          </cell>
          <cell r="G1211" t="str">
            <v xml:space="preserve">C«ng </v>
          </cell>
          <cell r="H1211">
            <v>11.66</v>
          </cell>
          <cell r="I1211">
            <v>14611</v>
          </cell>
          <cell r="J1211">
            <v>170364.26</v>
          </cell>
          <cell r="L1211">
            <v>170364.26</v>
          </cell>
        </row>
        <row r="1212">
          <cell r="B1212">
            <v>161</v>
          </cell>
          <cell r="C1212">
            <v>1242</v>
          </cell>
          <cell r="D1212" t="str">
            <v>NB.1510vd</v>
          </cell>
          <cell r="F1212" t="str">
            <v>Th¸o dì dÇm I550 (tÝnh 80% L§)</v>
          </cell>
          <cell r="G1212" t="str">
            <v>TÊn</v>
          </cell>
          <cell r="I1212" t="str">
            <v/>
          </cell>
          <cell r="K1212">
            <v>0</v>
          </cell>
          <cell r="L1212">
            <v>83257.473599999998</v>
          </cell>
          <cell r="M1212">
            <v>271400.88</v>
          </cell>
        </row>
        <row r="1213">
          <cell r="B1213" t="str">
            <v/>
          </cell>
          <cell r="C1213" t="str">
            <v/>
          </cell>
          <cell r="F1213" t="str">
            <v>b. Nh©n c«ng</v>
          </cell>
          <cell r="J1213">
            <v>83257.473599999998</v>
          </cell>
        </row>
        <row r="1214">
          <cell r="B1214" t="str">
            <v/>
          </cell>
          <cell r="C1214" t="str">
            <v/>
          </cell>
          <cell r="E1214">
            <v>4.5</v>
          </cell>
          <cell r="F1214" t="str">
            <v>Nh©n c«ng bËc 4,5/7</v>
          </cell>
          <cell r="G1214" t="str">
            <v xml:space="preserve">C«ng </v>
          </cell>
          <cell r="H1214">
            <v>4.9223999999999997</v>
          </cell>
          <cell r="I1214">
            <v>16914</v>
          </cell>
          <cell r="J1214">
            <v>83257.473599999998</v>
          </cell>
          <cell r="L1214">
            <v>83257.473599999998</v>
          </cell>
        </row>
        <row r="1215">
          <cell r="B1215" t="str">
            <v/>
          </cell>
          <cell r="C1215" t="str">
            <v/>
          </cell>
          <cell r="F1215" t="str">
            <v>c. M¸y thi c«ng</v>
          </cell>
          <cell r="J1215">
            <v>271400.88</v>
          </cell>
        </row>
        <row r="1216">
          <cell r="B1216" t="str">
            <v/>
          </cell>
          <cell r="C1216" t="str">
            <v/>
          </cell>
          <cell r="E1216" t="str">
            <v>c16t</v>
          </cell>
          <cell r="F1216" t="str">
            <v>CÈu 16T</v>
          </cell>
          <cell r="G1216" t="str">
            <v>Ca</v>
          </cell>
          <cell r="H1216">
            <v>0.3296</v>
          </cell>
          <cell r="I1216">
            <v>823425</v>
          </cell>
          <cell r="J1216">
            <v>271400.88</v>
          </cell>
          <cell r="M1216">
            <v>271400.88</v>
          </cell>
        </row>
        <row r="1217">
          <cell r="B1217">
            <v>162</v>
          </cell>
          <cell r="C1217">
            <v>1242</v>
          </cell>
          <cell r="D1217" t="str">
            <v>NB.1510vd</v>
          </cell>
          <cell r="F1217" t="str">
            <v>CÈu l¾p dÇm I550</v>
          </cell>
          <cell r="G1217" t="str">
            <v>TÊn</v>
          </cell>
          <cell r="I1217" t="str">
            <v/>
          </cell>
          <cell r="K1217">
            <v>8333.3333333333321</v>
          </cell>
          <cell r="L1217">
            <v>104071.84199999999</v>
          </cell>
          <cell r="M1217">
            <v>339251.1</v>
          </cell>
        </row>
        <row r="1218">
          <cell r="B1218" t="str">
            <v/>
          </cell>
          <cell r="C1218" t="str">
            <v/>
          </cell>
          <cell r="F1218" t="str">
            <v>a - VËt liÖu :</v>
          </cell>
          <cell r="J1218">
            <v>8333.3333333333321</v>
          </cell>
        </row>
        <row r="1219">
          <cell r="B1219" t="str">
            <v/>
          </cell>
          <cell r="C1219" t="str">
            <v/>
          </cell>
          <cell r="E1219" t="str">
            <v>ddap</v>
          </cell>
          <cell r="F1219" t="str">
            <v>DÇm I550 (1050kg/300)</v>
          </cell>
          <cell r="G1219" t="str">
            <v>kg</v>
          </cell>
          <cell r="H1219">
            <v>3.5</v>
          </cell>
          <cell r="I1219">
            <v>2380.9523809523807</v>
          </cell>
          <cell r="J1219">
            <v>8333.3333333333321</v>
          </cell>
          <cell r="K1219">
            <v>8333.3333333333321</v>
          </cell>
        </row>
        <row r="1220">
          <cell r="B1220" t="str">
            <v/>
          </cell>
          <cell r="C1220" t="str">
            <v/>
          </cell>
          <cell r="F1220" t="str">
            <v>b. Nh©n c«ng</v>
          </cell>
          <cell r="J1220">
            <v>104071.84199999999</v>
          </cell>
        </row>
        <row r="1221">
          <cell r="B1221" t="str">
            <v/>
          </cell>
          <cell r="C1221" t="str">
            <v/>
          </cell>
          <cell r="E1221">
            <v>4.5</v>
          </cell>
          <cell r="F1221" t="str">
            <v>Nh©n c«ng bËc 4,5/7</v>
          </cell>
          <cell r="G1221" t="str">
            <v xml:space="preserve">C«ng </v>
          </cell>
          <cell r="H1221">
            <v>6.1529999999999996</v>
          </cell>
          <cell r="I1221">
            <v>16914</v>
          </cell>
          <cell r="J1221">
            <v>104071.84199999999</v>
          </cell>
          <cell r="L1221">
            <v>104071.84199999999</v>
          </cell>
        </row>
        <row r="1222">
          <cell r="B1222" t="str">
            <v/>
          </cell>
          <cell r="C1222" t="str">
            <v/>
          </cell>
          <cell r="F1222" t="str">
            <v>c. M¸y thi c«ng</v>
          </cell>
          <cell r="J1222">
            <v>339251.1</v>
          </cell>
        </row>
        <row r="1223">
          <cell r="B1223" t="str">
            <v/>
          </cell>
          <cell r="C1223" t="str">
            <v/>
          </cell>
          <cell r="E1223" t="str">
            <v>c16t</v>
          </cell>
          <cell r="F1223" t="str">
            <v>CÈu 16T</v>
          </cell>
          <cell r="G1223" t="str">
            <v>Ca</v>
          </cell>
          <cell r="H1223">
            <v>0.41199999999999998</v>
          </cell>
          <cell r="I1223">
            <v>823425</v>
          </cell>
          <cell r="J1223">
            <v>339251.1</v>
          </cell>
          <cell r="M1223">
            <v>339251.1</v>
          </cell>
        </row>
        <row r="1224">
          <cell r="B1224">
            <v>163</v>
          </cell>
          <cell r="C1224">
            <v>1242</v>
          </cell>
          <cell r="D1224" t="str">
            <v>BK.4123</v>
          </cell>
          <cell r="F1224" t="str">
            <v xml:space="preserve">§¾p nÒn ®­êng ®Êt ®åi K95 </v>
          </cell>
          <cell r="G1224" t="str">
            <v>100m3</v>
          </cell>
          <cell r="I1224" t="str">
            <v/>
          </cell>
          <cell r="K1224">
            <v>0</v>
          </cell>
          <cell r="L1224">
            <v>43854.48</v>
          </cell>
          <cell r="M1224">
            <v>360788.50800000003</v>
          </cell>
        </row>
        <row r="1225">
          <cell r="B1225" t="str">
            <v/>
          </cell>
          <cell r="C1225" t="str">
            <v/>
          </cell>
          <cell r="F1225" t="str">
            <v>b - Nh©n c«ng</v>
          </cell>
          <cell r="J1225">
            <v>43854.48</v>
          </cell>
        </row>
        <row r="1226">
          <cell r="B1226" t="str">
            <v/>
          </cell>
          <cell r="C1226" t="str">
            <v/>
          </cell>
          <cell r="E1226">
            <v>3</v>
          </cell>
          <cell r="F1226" t="str">
            <v>Nh©n c«ng bËc 3,0/7</v>
          </cell>
          <cell r="G1226" t="str">
            <v xml:space="preserve">C«ng </v>
          </cell>
          <cell r="H1226">
            <v>3.16</v>
          </cell>
          <cell r="I1226">
            <v>13878</v>
          </cell>
          <cell r="J1226">
            <v>43854.48</v>
          </cell>
          <cell r="L1226">
            <v>43854.48</v>
          </cell>
        </row>
        <row r="1227">
          <cell r="B1227" t="str">
            <v/>
          </cell>
          <cell r="C1227" t="str">
            <v/>
          </cell>
          <cell r="F1227" t="str">
            <v>c. M¸y</v>
          </cell>
          <cell r="J1227">
            <v>360788.50800000003</v>
          </cell>
        </row>
        <row r="1228">
          <cell r="B1228" t="str">
            <v/>
          </cell>
          <cell r="C1228" t="str">
            <v/>
          </cell>
          <cell r="E1228" t="str">
            <v>md9</v>
          </cell>
          <cell r="F1228" t="str">
            <v>M¸y ®Çm 9T</v>
          </cell>
          <cell r="G1228" t="str">
            <v>Ca</v>
          </cell>
          <cell r="H1228">
            <v>0.46299999999999997</v>
          </cell>
          <cell r="I1228">
            <v>443844</v>
          </cell>
          <cell r="J1228">
            <v>205499.772</v>
          </cell>
          <cell r="M1228">
            <v>205499.772</v>
          </cell>
        </row>
        <row r="1229">
          <cell r="B1229" t="str">
            <v/>
          </cell>
          <cell r="C1229" t="str">
            <v/>
          </cell>
          <cell r="E1229" t="str">
            <v>mu110</v>
          </cell>
          <cell r="F1229" t="str">
            <v>M¸y ñi 110cv</v>
          </cell>
          <cell r="G1229" t="str">
            <v>Ca</v>
          </cell>
          <cell r="H1229">
            <v>0.23200000000000001</v>
          </cell>
          <cell r="I1229">
            <v>669348</v>
          </cell>
          <cell r="J1229">
            <v>155288.736</v>
          </cell>
          <cell r="M1229">
            <v>155288.736</v>
          </cell>
        </row>
        <row r="1230">
          <cell r="B1230">
            <v>164</v>
          </cell>
          <cell r="C1230">
            <v>1242</v>
          </cell>
          <cell r="D1230" t="str">
            <v>NB.3110</v>
          </cell>
          <cell r="F1230" t="str">
            <v>ThÐp neo d=22mm</v>
          </cell>
          <cell r="G1230" t="str">
            <v>TÊn</v>
          </cell>
          <cell r="I1230" t="str">
            <v/>
          </cell>
          <cell r="K1230">
            <v>4542919.5999999996</v>
          </cell>
          <cell r="L1230">
            <v>170364.26</v>
          </cell>
          <cell r="M1230">
            <v>0</v>
          </cell>
        </row>
        <row r="1231">
          <cell r="B1231" t="str">
            <v/>
          </cell>
          <cell r="C1231" t="str">
            <v/>
          </cell>
          <cell r="F1231" t="str">
            <v>a - VËt liÖu :</v>
          </cell>
          <cell r="J1231">
            <v>4542919.5999999996</v>
          </cell>
        </row>
        <row r="1232">
          <cell r="B1232" t="str">
            <v/>
          </cell>
          <cell r="C1232" t="str">
            <v/>
          </cell>
          <cell r="E1232" t="str">
            <v>d22</v>
          </cell>
          <cell r="F1232" t="str">
            <v>ThÐp trßn d=22mm</v>
          </cell>
          <cell r="G1232" t="str">
            <v>kg</v>
          </cell>
          <cell r="H1232">
            <v>1050</v>
          </cell>
          <cell r="I1232">
            <v>4326.5900952380953</v>
          </cell>
          <cell r="J1232">
            <v>4542919.5999999996</v>
          </cell>
          <cell r="K1232">
            <v>4542919.5999999996</v>
          </cell>
        </row>
        <row r="1233">
          <cell r="B1233" t="str">
            <v/>
          </cell>
          <cell r="C1233" t="str">
            <v/>
          </cell>
          <cell r="F1233" t="str">
            <v>b. Nh©n c«ng</v>
          </cell>
          <cell r="J1233">
            <v>170364.26</v>
          </cell>
        </row>
        <row r="1234">
          <cell r="B1234" t="str">
            <v/>
          </cell>
          <cell r="C1234" t="str">
            <v/>
          </cell>
          <cell r="E1234">
            <v>3.5</v>
          </cell>
          <cell r="F1234" t="str">
            <v>Nh©n c«ng bËc 3,5/7</v>
          </cell>
          <cell r="G1234" t="str">
            <v xml:space="preserve">C«ng </v>
          </cell>
          <cell r="H1234">
            <v>11.66</v>
          </cell>
          <cell r="I1234">
            <v>14611</v>
          </cell>
          <cell r="J1234">
            <v>170364.26</v>
          </cell>
          <cell r="L1234">
            <v>170364.26</v>
          </cell>
        </row>
        <row r="1235">
          <cell r="B1235">
            <v>165</v>
          </cell>
          <cell r="C1235">
            <v>1242</v>
          </cell>
          <cell r="D1235" t="str">
            <v>VB.2122</v>
          </cell>
          <cell r="F1235" t="str">
            <v>Th¸o dì rä thÐp</v>
          </cell>
          <cell r="G1235" t="str">
            <v>Rä</v>
          </cell>
          <cell r="I1235" t="str">
            <v/>
          </cell>
          <cell r="K1235">
            <v>0</v>
          </cell>
          <cell r="L1235">
            <v>28053.119999999999</v>
          </cell>
          <cell r="M1235">
            <v>0</v>
          </cell>
        </row>
        <row r="1236">
          <cell r="B1236" t="str">
            <v/>
          </cell>
          <cell r="C1236" t="str">
            <v/>
          </cell>
          <cell r="F1236" t="str">
            <v>b - Nh©n c«ng</v>
          </cell>
          <cell r="J1236">
            <v>28053.119999999999</v>
          </cell>
        </row>
        <row r="1237">
          <cell r="B1237" t="str">
            <v/>
          </cell>
          <cell r="C1237" t="str">
            <v/>
          </cell>
          <cell r="E1237">
            <v>3.5</v>
          </cell>
          <cell r="F1237" t="str">
            <v>Nh©n c«ng bËc 3,5/7</v>
          </cell>
          <cell r="G1237" t="str">
            <v xml:space="preserve">C«ng </v>
          </cell>
          <cell r="H1237">
            <v>1.92</v>
          </cell>
          <cell r="I1237">
            <v>14611</v>
          </cell>
          <cell r="J1237">
            <v>28053.119999999999</v>
          </cell>
          <cell r="L1237">
            <v>28053.119999999999</v>
          </cell>
        </row>
        <row r="1238">
          <cell r="B1238">
            <v>166</v>
          </cell>
          <cell r="D1238" t="str">
            <v>.</v>
          </cell>
          <cell r="F1238" t="str">
            <v>Gç v¸n sµn dµy 5cm</v>
          </cell>
          <cell r="G1238" t="str">
            <v>m3</v>
          </cell>
          <cell r="I1238" t="str">
            <v/>
          </cell>
          <cell r="K1238">
            <v>279753.47950000002</v>
          </cell>
          <cell r="L1238">
            <v>0</v>
          </cell>
          <cell r="M1238">
            <v>0</v>
          </cell>
        </row>
        <row r="1239">
          <cell r="B1239" t="str">
            <v/>
          </cell>
          <cell r="C1239" t="str">
            <v/>
          </cell>
          <cell r="F1239" t="str">
            <v>a. VËt liÖu</v>
          </cell>
          <cell r="J1239">
            <v>279753.47950000002</v>
          </cell>
        </row>
        <row r="1240">
          <cell r="B1240" t="str">
            <v/>
          </cell>
          <cell r="C1240" t="str">
            <v/>
          </cell>
          <cell r="E1240" t="str">
            <v>gmc</v>
          </cell>
          <cell r="F1240" t="str">
            <v>Gç mÆt cÇu</v>
          </cell>
          <cell r="G1240" t="str">
            <v>m3</v>
          </cell>
          <cell r="H1240">
            <v>0.13125000000000001</v>
          </cell>
          <cell r="I1240">
            <v>2131455.081904762</v>
          </cell>
          <cell r="J1240">
            <v>279753.47950000002</v>
          </cell>
          <cell r="K1240">
            <v>279753.47950000002</v>
          </cell>
        </row>
        <row r="1241">
          <cell r="B1241">
            <v>167</v>
          </cell>
          <cell r="C1241">
            <v>1479</v>
          </cell>
          <cell r="D1241">
            <v>3180</v>
          </cell>
          <cell r="F1241" t="str">
            <v>L¸t vµ dì v¸n sµn dµy 5cm</v>
          </cell>
          <cell r="G1241" t="str">
            <v>m2</v>
          </cell>
          <cell r="I1241" t="str">
            <v/>
          </cell>
          <cell r="K1241">
            <v>0</v>
          </cell>
          <cell r="L1241">
            <v>6428.84</v>
          </cell>
          <cell r="M1241">
            <v>0</v>
          </cell>
        </row>
        <row r="1242">
          <cell r="B1242" t="str">
            <v/>
          </cell>
          <cell r="C1242" t="str">
            <v/>
          </cell>
          <cell r="F1242" t="str">
            <v>b - Nh©n c«ng</v>
          </cell>
          <cell r="J1242">
            <v>6428.84</v>
          </cell>
        </row>
        <row r="1243">
          <cell r="B1243" t="str">
            <v/>
          </cell>
          <cell r="C1243" t="str">
            <v/>
          </cell>
          <cell r="E1243">
            <v>3.5</v>
          </cell>
          <cell r="F1243" t="str">
            <v>Nh©n c«ng bËc 3,5/7</v>
          </cell>
          <cell r="G1243" t="str">
            <v xml:space="preserve">C«ng </v>
          </cell>
          <cell r="H1243">
            <v>0.44</v>
          </cell>
          <cell r="I1243">
            <v>14611</v>
          </cell>
          <cell r="J1243">
            <v>6428.84</v>
          </cell>
          <cell r="L1243">
            <v>6428.84</v>
          </cell>
        </row>
        <row r="1244">
          <cell r="B1244">
            <v>168</v>
          </cell>
          <cell r="C1244">
            <v>1242</v>
          </cell>
          <cell r="D1244" t="str">
            <v>VB.2122</v>
          </cell>
          <cell r="F1244" t="str">
            <v>Rä thÐp 2x1x0,5m (thu håi 50%)</v>
          </cell>
          <cell r="G1244" t="str">
            <v>Rä</v>
          </cell>
          <cell r="I1244" t="str">
            <v/>
          </cell>
          <cell r="K1244">
            <v>82592.976190476184</v>
          </cell>
          <cell r="L1244">
            <v>35066.400000000001</v>
          </cell>
          <cell r="M1244">
            <v>0</v>
          </cell>
        </row>
        <row r="1245">
          <cell r="B1245" t="str">
            <v/>
          </cell>
          <cell r="C1245" t="str">
            <v/>
          </cell>
          <cell r="F1245" t="str">
            <v>a. VËt liÖu</v>
          </cell>
          <cell r="J1245">
            <v>82592.976190476184</v>
          </cell>
        </row>
        <row r="1246">
          <cell r="B1246" t="str">
            <v/>
          </cell>
          <cell r="C1246" t="str">
            <v/>
          </cell>
          <cell r="E1246" t="str">
            <v>dt</v>
          </cell>
          <cell r="F1246" t="str">
            <v>D©y thÐp d=3mm</v>
          </cell>
          <cell r="G1246" t="str">
            <v>kg</v>
          </cell>
          <cell r="H1246">
            <v>5.5</v>
          </cell>
          <cell r="I1246">
            <v>6333.333333333333</v>
          </cell>
          <cell r="J1246">
            <v>34833.333333333328</v>
          </cell>
          <cell r="K1246">
            <v>34833.333333333328</v>
          </cell>
        </row>
        <row r="1247">
          <cell r="B1247" t="str">
            <v/>
          </cell>
          <cell r="C1247" t="str">
            <v/>
          </cell>
          <cell r="E1247" t="str">
            <v>dh</v>
          </cell>
          <cell r="F1247" t="str">
            <v xml:space="preserve">§¸ héc </v>
          </cell>
          <cell r="G1247" t="str">
            <v>m3</v>
          </cell>
          <cell r="H1247">
            <v>0.55000000000000004</v>
          </cell>
          <cell r="I1247">
            <v>86835.71428571429</v>
          </cell>
          <cell r="J1247">
            <v>47759.642857142862</v>
          </cell>
          <cell r="K1247">
            <v>47759.642857142862</v>
          </cell>
        </row>
        <row r="1248">
          <cell r="B1248" t="str">
            <v/>
          </cell>
          <cell r="C1248" t="str">
            <v/>
          </cell>
          <cell r="F1248" t="str">
            <v>b - Nh©n c«ng</v>
          </cell>
          <cell r="J1248">
            <v>35066.400000000001</v>
          </cell>
        </row>
        <row r="1249">
          <cell r="B1249" t="str">
            <v/>
          </cell>
          <cell r="C1249" t="str">
            <v/>
          </cell>
          <cell r="E1249">
            <v>3.5</v>
          </cell>
          <cell r="F1249" t="str">
            <v>Nh©n c«ng bËc 3,5/7</v>
          </cell>
          <cell r="G1249" t="str">
            <v xml:space="preserve">C«ng </v>
          </cell>
          <cell r="H1249">
            <v>2.4</v>
          </cell>
          <cell r="I1249">
            <v>14611</v>
          </cell>
          <cell r="J1249">
            <v>35066.400000000001</v>
          </cell>
          <cell r="L1249">
            <v>35066.400000000001</v>
          </cell>
        </row>
        <row r="1250">
          <cell r="B1250">
            <v>169</v>
          </cell>
          <cell r="C1250">
            <v>1242</v>
          </cell>
          <cell r="D1250">
            <v>115303</v>
          </cell>
          <cell r="F1250" t="str">
            <v>T­ãi nhùa dÝnh b¸m tiªu chuÈn 1,5kg/m2</v>
          </cell>
          <cell r="G1250" t="str">
            <v>100m2</v>
          </cell>
          <cell r="I1250" t="str">
            <v/>
          </cell>
          <cell r="K1250">
            <v>621114.96245714277</v>
          </cell>
          <cell r="L1250">
            <v>4587.8540000000003</v>
          </cell>
          <cell r="M1250">
            <v>73019.407999999996</v>
          </cell>
        </row>
        <row r="1251">
          <cell r="B1251" t="str">
            <v/>
          </cell>
          <cell r="C1251" t="str">
            <v/>
          </cell>
          <cell r="F1251" t="str">
            <v>a. VËt liÖu</v>
          </cell>
          <cell r="J1251">
            <v>621114.96245714277</v>
          </cell>
        </row>
        <row r="1252">
          <cell r="B1252" t="str">
            <v/>
          </cell>
          <cell r="C1252" t="str">
            <v/>
          </cell>
          <cell r="E1252" t="str">
            <v>n</v>
          </cell>
          <cell r="F1252" t="str">
            <v>Nhùa ®­êng</v>
          </cell>
          <cell r="G1252" t="str">
            <v>kg</v>
          </cell>
          <cell r="H1252">
            <v>117.97499999999998</v>
          </cell>
          <cell r="I1252">
            <v>3428.1836190476188</v>
          </cell>
          <cell r="J1252">
            <v>404439.96245714277</v>
          </cell>
          <cell r="K1252">
            <v>404439.96245714277</v>
          </cell>
        </row>
        <row r="1253">
          <cell r="B1253" t="str">
            <v/>
          </cell>
          <cell r="C1253" t="str">
            <v/>
          </cell>
          <cell r="E1253" t="str">
            <v>dmz</v>
          </cell>
          <cell r="F1253" t="str">
            <v>DÇu Mazut</v>
          </cell>
          <cell r="G1253" t="str">
            <v>kg</v>
          </cell>
          <cell r="H1253">
            <v>48.150000000000006</v>
          </cell>
          <cell r="I1253">
            <v>4500</v>
          </cell>
          <cell r="J1253">
            <v>216675.00000000003</v>
          </cell>
          <cell r="K1253">
            <v>216675.00000000003</v>
          </cell>
        </row>
        <row r="1254">
          <cell r="B1254" t="str">
            <v/>
          </cell>
          <cell r="C1254" t="str">
            <v/>
          </cell>
          <cell r="F1254" t="str">
            <v>b - Nh©n c«ng</v>
          </cell>
          <cell r="J1254">
            <v>4587.8540000000003</v>
          </cell>
        </row>
        <row r="1255">
          <cell r="B1255" t="str">
            <v/>
          </cell>
          <cell r="C1255" t="str">
            <v/>
          </cell>
          <cell r="E1255">
            <v>3.5</v>
          </cell>
          <cell r="F1255" t="str">
            <v>Nh©n c«ng bËc 3,5/7</v>
          </cell>
          <cell r="G1255" t="str">
            <v xml:space="preserve">C«ng </v>
          </cell>
          <cell r="H1255">
            <v>0.314</v>
          </cell>
          <cell r="I1255">
            <v>14611</v>
          </cell>
          <cell r="J1255">
            <v>4587.8540000000003</v>
          </cell>
          <cell r="L1255">
            <v>4587.8540000000003</v>
          </cell>
        </row>
        <row r="1256">
          <cell r="B1256" t="str">
            <v/>
          </cell>
          <cell r="C1256" t="str">
            <v/>
          </cell>
          <cell r="F1256" t="str">
            <v>c. M¸y</v>
          </cell>
          <cell r="J1256">
            <v>73019.407999999996</v>
          </cell>
        </row>
        <row r="1257">
          <cell r="B1257" t="str">
            <v/>
          </cell>
          <cell r="C1257" t="str">
            <v/>
          </cell>
          <cell r="E1257" t="str">
            <v>ottn7t</v>
          </cell>
          <cell r="F1257" t="str">
            <v>¤t« t­íi nhùa 7T</v>
          </cell>
          <cell r="G1257" t="str">
            <v>Ca</v>
          </cell>
          <cell r="H1257">
            <v>9.8000000000000004E-2</v>
          </cell>
          <cell r="I1257">
            <v>745096</v>
          </cell>
          <cell r="J1257">
            <v>73019.407999999996</v>
          </cell>
          <cell r="M1257">
            <v>73019.407999999996</v>
          </cell>
        </row>
        <row r="1258">
          <cell r="B1258">
            <v>170</v>
          </cell>
          <cell r="C1258">
            <v>3266</v>
          </cell>
          <cell r="D1258">
            <v>1120</v>
          </cell>
          <cell r="F1258" t="str">
            <v>Khoan lç bª t«ng ®Æt thÐp neo</v>
          </cell>
          <cell r="G1258" t="str">
            <v>m</v>
          </cell>
          <cell r="I1258" t="str">
            <v/>
          </cell>
          <cell r="K1258">
            <v>0</v>
          </cell>
          <cell r="L1258">
            <v>17902.62</v>
          </cell>
          <cell r="M1258">
            <v>6264.4418999999998</v>
          </cell>
        </row>
        <row r="1259">
          <cell r="B1259" t="str">
            <v/>
          </cell>
          <cell r="C1259" t="str">
            <v/>
          </cell>
          <cell r="F1259" t="str">
            <v>b. Nh©n c«ng</v>
          </cell>
          <cell r="J1259">
            <v>17902.62</v>
          </cell>
        </row>
        <row r="1260">
          <cell r="B1260" t="str">
            <v/>
          </cell>
          <cell r="C1260" t="str">
            <v/>
          </cell>
          <cell r="E1260">
            <v>3</v>
          </cell>
          <cell r="F1260" t="str">
            <v>Nh©n c«ng bËc 3,0/7</v>
          </cell>
          <cell r="G1260" t="str">
            <v xml:space="preserve">C«ng </v>
          </cell>
          <cell r="H1260">
            <v>1.29</v>
          </cell>
          <cell r="I1260">
            <v>13878</v>
          </cell>
          <cell r="J1260">
            <v>17902.62</v>
          </cell>
          <cell r="L1260">
            <v>17902.62</v>
          </cell>
        </row>
        <row r="1261">
          <cell r="B1261" t="str">
            <v/>
          </cell>
          <cell r="C1261" t="str">
            <v/>
          </cell>
          <cell r="F1261" t="str">
            <v>c. M¸y</v>
          </cell>
          <cell r="J1261">
            <v>6264.4418999999998</v>
          </cell>
        </row>
        <row r="1262">
          <cell r="B1262" t="str">
            <v/>
          </cell>
          <cell r="C1262" t="str">
            <v/>
          </cell>
          <cell r="F1262" t="str">
            <v>M¸y khoan cÇm tay 40-56mm</v>
          </cell>
          <cell r="G1262" t="str">
            <v>Ca</v>
          </cell>
          <cell r="H1262">
            <v>1.9E-2</v>
          </cell>
          <cell r="I1262">
            <v>196854</v>
          </cell>
          <cell r="J1262">
            <v>3740.2260000000001</v>
          </cell>
          <cell r="M1262">
            <v>3740.2260000000001</v>
          </cell>
        </row>
        <row r="1263">
          <cell r="B1263" t="str">
            <v/>
          </cell>
          <cell r="C1263" t="str">
            <v/>
          </cell>
          <cell r="E1263" t="str">
            <v>nk</v>
          </cell>
          <cell r="F1263" t="str">
            <v>M¸y nÐn khÝ 660m3/h</v>
          </cell>
          <cell r="G1263" t="str">
            <v>Ca</v>
          </cell>
          <cell r="H1263">
            <v>7.3000000000000001E-3</v>
          </cell>
          <cell r="I1263">
            <v>345783</v>
          </cell>
          <cell r="J1263">
            <v>2524.2159000000001</v>
          </cell>
          <cell r="M1263">
            <v>2524.2159000000001</v>
          </cell>
        </row>
        <row r="1264">
          <cell r="B1264">
            <v>171</v>
          </cell>
          <cell r="C1264">
            <v>1479</v>
          </cell>
          <cell r="D1264">
            <v>3108</v>
          </cell>
          <cell r="F1264" t="str">
            <v>Khoan lç thÐp</v>
          </cell>
          <cell r="G1264" t="str">
            <v>lç</v>
          </cell>
          <cell r="I1264" t="str">
            <v/>
          </cell>
          <cell r="K1264">
            <v>0</v>
          </cell>
          <cell r="L1264">
            <v>359.35647999999992</v>
          </cell>
          <cell r="M1264">
            <v>4771.8054000000002</v>
          </cell>
        </row>
        <row r="1265">
          <cell r="B1265" t="str">
            <v/>
          </cell>
          <cell r="C1265" t="str">
            <v/>
          </cell>
          <cell r="F1265" t="str">
            <v>b. Nh©n c«ng</v>
          </cell>
          <cell r="J1265">
            <v>359.35647999999992</v>
          </cell>
        </row>
        <row r="1266">
          <cell r="B1266" t="str">
            <v/>
          </cell>
          <cell r="C1266" t="str">
            <v/>
          </cell>
          <cell r="E1266" t="str">
            <v>n4</v>
          </cell>
          <cell r="F1266" t="str">
            <v>Nh©n c«ng bËc 4,0/7</v>
          </cell>
          <cell r="G1266" t="str">
            <v xml:space="preserve">C«ng </v>
          </cell>
          <cell r="H1266">
            <v>2.3419999999999996E-2</v>
          </cell>
          <cell r="I1266">
            <v>15344</v>
          </cell>
          <cell r="J1266">
            <v>359.35647999999992</v>
          </cell>
          <cell r="L1266">
            <v>359.35647999999992</v>
          </cell>
        </row>
        <row r="1267">
          <cell r="B1267" t="str">
            <v/>
          </cell>
          <cell r="F1267" t="str">
            <v>NC khoan :</v>
          </cell>
          <cell r="G1267" t="str">
            <v xml:space="preserve">C«ng </v>
          </cell>
          <cell r="H1267">
            <v>6.1199999999999996E-3</v>
          </cell>
          <cell r="L1267">
            <v>0</v>
          </cell>
        </row>
        <row r="1268">
          <cell r="B1268" t="str">
            <v/>
          </cell>
          <cell r="F1268" t="str">
            <v xml:space="preserve">NC lÊy dÊu </v>
          </cell>
          <cell r="G1268" t="str">
            <v xml:space="preserve">C«ng </v>
          </cell>
          <cell r="H1268">
            <v>8.9999999999999993E-3</v>
          </cell>
          <cell r="L1268">
            <v>0</v>
          </cell>
        </row>
        <row r="1269">
          <cell r="B1269" t="str">
            <v/>
          </cell>
          <cell r="F1269" t="str">
            <v>NCdoa lç rivª</v>
          </cell>
          <cell r="G1269" t="str">
            <v xml:space="preserve">C«ng </v>
          </cell>
          <cell r="H1269">
            <v>8.3000000000000001E-3</v>
          </cell>
          <cell r="L1269">
            <v>0</v>
          </cell>
        </row>
        <row r="1270">
          <cell r="B1270" t="str">
            <v/>
          </cell>
          <cell r="C1270" t="str">
            <v/>
          </cell>
          <cell r="F1270" t="str">
            <v>c. M¸y</v>
          </cell>
          <cell r="J1270">
            <v>4771.8054000000002</v>
          </cell>
        </row>
        <row r="1271">
          <cell r="B1271" t="str">
            <v/>
          </cell>
          <cell r="C1271" t="str">
            <v/>
          </cell>
          <cell r="E1271" t="str">
            <v>nk</v>
          </cell>
          <cell r="F1271" t="str">
            <v>M¸y nÐn khÝ 660m3/h</v>
          </cell>
          <cell r="G1271" t="str">
            <v>Ca</v>
          </cell>
          <cell r="H1271">
            <v>1.38E-2</v>
          </cell>
          <cell r="I1271">
            <v>345783</v>
          </cell>
          <cell r="J1271">
            <v>4771.8054000000002</v>
          </cell>
          <cell r="M1271">
            <v>4771.8054000000002</v>
          </cell>
        </row>
        <row r="1272">
          <cell r="B1272">
            <v>172</v>
          </cell>
          <cell r="C1272" t="str">
            <v>1242</v>
          </cell>
          <cell r="D1272" t="str">
            <v>UD.3120</v>
          </cell>
          <cell r="F1272" t="str">
            <v>QuÐt nhùa ®­êng sau mè 2 líp</v>
          </cell>
          <cell r="G1272" t="str">
            <v>m2</v>
          </cell>
          <cell r="I1272" t="str">
            <v/>
          </cell>
          <cell r="K1272">
            <v>36046</v>
          </cell>
          <cell r="L1272">
            <v>292.22000000000003</v>
          </cell>
          <cell r="M1272">
            <v>0</v>
          </cell>
        </row>
        <row r="1273">
          <cell r="B1273" t="str">
            <v/>
          </cell>
          <cell r="C1273" t="str">
            <v/>
          </cell>
          <cell r="F1273" t="str">
            <v>a - VËt liÖu :</v>
          </cell>
          <cell r="J1273">
            <v>36046</v>
          </cell>
        </row>
        <row r="1274">
          <cell r="B1274" t="str">
            <v/>
          </cell>
          <cell r="C1274" t="str">
            <v/>
          </cell>
          <cell r="E1274" t="str">
            <v>n</v>
          </cell>
          <cell r="F1274" t="str">
            <v>Nhùa ®­êng</v>
          </cell>
          <cell r="G1274" t="str">
            <v>kg</v>
          </cell>
          <cell r="H1274">
            <v>0.158</v>
          </cell>
          <cell r="I1274">
            <v>217000</v>
          </cell>
          <cell r="J1274">
            <v>34286</v>
          </cell>
          <cell r="K1274">
            <v>34286</v>
          </cell>
        </row>
        <row r="1275">
          <cell r="B1275" t="str">
            <v/>
          </cell>
          <cell r="C1275" t="str">
            <v/>
          </cell>
          <cell r="E1275" t="str">
            <v>xg</v>
          </cell>
          <cell r="F1275" t="str">
            <v>X¨ng</v>
          </cell>
          <cell r="G1275" t="str">
            <v>kg</v>
          </cell>
          <cell r="H1275">
            <v>0.35199999999999998</v>
          </cell>
          <cell r="I1275">
            <v>5000</v>
          </cell>
          <cell r="J1275">
            <v>1760</v>
          </cell>
          <cell r="K1275">
            <v>1760</v>
          </cell>
        </row>
        <row r="1276">
          <cell r="B1276" t="str">
            <v/>
          </cell>
          <cell r="C1276" t="str">
            <v/>
          </cell>
          <cell r="F1276" t="str">
            <v>b. Nh©n c«ng</v>
          </cell>
          <cell r="J1276">
            <v>292.22000000000003</v>
          </cell>
        </row>
        <row r="1277">
          <cell r="B1277" t="str">
            <v/>
          </cell>
          <cell r="C1277" t="str">
            <v/>
          </cell>
          <cell r="E1277">
            <v>3.5</v>
          </cell>
          <cell r="F1277" t="str">
            <v>Nh©n c«ng bËc 3,5/7</v>
          </cell>
          <cell r="G1277" t="str">
            <v xml:space="preserve">C«ng </v>
          </cell>
          <cell r="H1277">
            <v>0.02</v>
          </cell>
          <cell r="I1277">
            <v>14611</v>
          </cell>
          <cell r="J1277">
            <v>292.22000000000003</v>
          </cell>
          <cell r="L1277">
            <v>292.22000000000003</v>
          </cell>
        </row>
        <row r="1278">
          <cell r="B1278">
            <v>173</v>
          </cell>
          <cell r="D1278" t="str">
            <v>.</v>
          </cell>
          <cell r="F1278" t="str">
            <v>Keo Epoxy</v>
          </cell>
          <cell r="G1278" t="str">
            <v>lÝt</v>
          </cell>
          <cell r="I1278" t="str">
            <v/>
          </cell>
          <cell r="K1278">
            <v>227000</v>
          </cell>
          <cell r="L1278">
            <v>17533.2</v>
          </cell>
          <cell r="M1278">
            <v>0</v>
          </cell>
        </row>
        <row r="1279">
          <cell r="B1279" t="str">
            <v/>
          </cell>
          <cell r="C1279" t="str">
            <v/>
          </cell>
          <cell r="F1279" t="str">
            <v>a - VËt liÖu :</v>
          </cell>
          <cell r="J1279">
            <v>227000</v>
          </cell>
        </row>
        <row r="1280">
          <cell r="B1280" t="str">
            <v/>
          </cell>
          <cell r="C1280" t="str">
            <v/>
          </cell>
          <cell r="E1280" t="str">
            <v>d16</v>
          </cell>
          <cell r="F1280" t="str">
            <v>Keo £poxy</v>
          </cell>
          <cell r="G1280" t="str">
            <v>lÝt</v>
          </cell>
          <cell r="H1280">
            <v>1</v>
          </cell>
          <cell r="I1280">
            <v>217000</v>
          </cell>
          <cell r="J1280">
            <v>217000</v>
          </cell>
          <cell r="K1280">
            <v>217000</v>
          </cell>
        </row>
        <row r="1281">
          <cell r="B1281" t="str">
            <v/>
          </cell>
          <cell r="C1281" t="str">
            <v/>
          </cell>
          <cell r="E1281" t="str">
            <v>d16</v>
          </cell>
          <cell r="F1281" t="str">
            <v>Kim tiªm</v>
          </cell>
          <cell r="G1281" t="str">
            <v>c¸i</v>
          </cell>
          <cell r="H1281">
            <v>2</v>
          </cell>
          <cell r="I1281">
            <v>5000</v>
          </cell>
          <cell r="J1281">
            <v>10000</v>
          </cell>
          <cell r="K1281">
            <v>10000</v>
          </cell>
        </row>
        <row r="1282">
          <cell r="B1282" t="str">
            <v/>
          </cell>
          <cell r="C1282" t="str">
            <v/>
          </cell>
          <cell r="F1282" t="str">
            <v>b. Nh©n c«ng</v>
          </cell>
          <cell r="J1282">
            <v>17533.2</v>
          </cell>
        </row>
        <row r="1283">
          <cell r="B1283" t="str">
            <v/>
          </cell>
          <cell r="C1283" t="str">
            <v/>
          </cell>
          <cell r="E1283">
            <v>3.5</v>
          </cell>
          <cell r="F1283" t="str">
            <v>Nh©n c«ng bËc 3,5/7</v>
          </cell>
          <cell r="G1283" t="str">
            <v xml:space="preserve">C«ng </v>
          </cell>
          <cell r="H1283">
            <v>1.2</v>
          </cell>
          <cell r="I1283">
            <v>14611</v>
          </cell>
          <cell r="J1283">
            <v>17533.2</v>
          </cell>
          <cell r="L1283">
            <v>17533.2</v>
          </cell>
        </row>
        <row r="1284">
          <cell r="B1284">
            <v>174</v>
          </cell>
          <cell r="D1284" t="str">
            <v>.</v>
          </cell>
          <cell r="F1284" t="str">
            <v>V÷a xi m¨ng t¹o dèc M100</v>
          </cell>
          <cell r="G1284" t="str">
            <v>m3</v>
          </cell>
          <cell r="I1284" t="str">
            <v/>
          </cell>
          <cell r="K1284">
            <v>428150.59249409515</v>
          </cell>
          <cell r="L1284">
            <v>74223.88</v>
          </cell>
          <cell r="M1284">
            <v>0</v>
          </cell>
        </row>
        <row r="1285">
          <cell r="B1285" t="str">
            <v/>
          </cell>
          <cell r="C1285" t="str">
            <v/>
          </cell>
          <cell r="F1285" t="str">
            <v>a - VËt liÖu :</v>
          </cell>
          <cell r="J1285">
            <v>428150.59249409515</v>
          </cell>
        </row>
        <row r="1286">
          <cell r="B1286" t="str">
            <v/>
          </cell>
          <cell r="C1286" t="str">
            <v>m3</v>
          </cell>
          <cell r="E1286" t="str">
            <v>d16</v>
          </cell>
          <cell r="F1286" t="str">
            <v>V÷a xi m¨ng M100</v>
          </cell>
          <cell r="G1286" t="str">
            <v>m3</v>
          </cell>
          <cell r="H1286">
            <v>1.0249999999999999</v>
          </cell>
          <cell r="I1286">
            <v>417707.89511619043</v>
          </cell>
          <cell r="J1286">
            <v>428150.59249409515</v>
          </cell>
          <cell r="K1286">
            <v>428150.59249409515</v>
          </cell>
        </row>
        <row r="1287">
          <cell r="B1287" t="str">
            <v/>
          </cell>
          <cell r="C1287" t="str">
            <v/>
          </cell>
          <cell r="F1287" t="str">
            <v>b. Nh©n c«ng</v>
          </cell>
          <cell r="J1287">
            <v>74223.88</v>
          </cell>
        </row>
        <row r="1288">
          <cell r="B1288" t="str">
            <v/>
          </cell>
          <cell r="C1288" t="str">
            <v/>
          </cell>
          <cell r="E1288">
            <v>3.5</v>
          </cell>
          <cell r="F1288" t="str">
            <v>Nh©n c«ng bËc 3,5/7</v>
          </cell>
          <cell r="G1288" t="str">
            <v xml:space="preserve">C«ng </v>
          </cell>
          <cell r="H1288">
            <v>5.08</v>
          </cell>
          <cell r="I1288">
            <v>14611</v>
          </cell>
          <cell r="J1288">
            <v>74223.88</v>
          </cell>
          <cell r="L1288">
            <v>74223.88</v>
          </cell>
        </row>
        <row r="1289">
          <cell r="B1289">
            <v>175</v>
          </cell>
          <cell r="C1289">
            <v>1242</v>
          </cell>
          <cell r="D1289" t="str">
            <v>NB.3110</v>
          </cell>
          <cell r="F1289" t="str">
            <v>ThÐp neo d=16mm</v>
          </cell>
          <cell r="G1289" t="str">
            <v>TÊn</v>
          </cell>
          <cell r="I1289" t="str">
            <v/>
          </cell>
          <cell r="K1289">
            <v>4542919.5999999996</v>
          </cell>
          <cell r="L1289">
            <v>170364.26</v>
          </cell>
          <cell r="M1289">
            <v>0</v>
          </cell>
        </row>
        <row r="1290">
          <cell r="B1290" t="str">
            <v/>
          </cell>
          <cell r="C1290" t="str">
            <v/>
          </cell>
          <cell r="F1290" t="str">
            <v>a - VËt liÖu :</v>
          </cell>
          <cell r="J1290">
            <v>4542919.5999999996</v>
          </cell>
        </row>
        <row r="1291">
          <cell r="B1291" t="str">
            <v/>
          </cell>
          <cell r="C1291" t="str">
            <v/>
          </cell>
          <cell r="E1291" t="str">
            <v>d16</v>
          </cell>
          <cell r="F1291" t="str">
            <v>ThÐp trßn d=16mm</v>
          </cell>
          <cell r="G1291" t="str">
            <v>kg</v>
          </cell>
          <cell r="H1291">
            <v>1050</v>
          </cell>
          <cell r="I1291">
            <v>4326.5900952380953</v>
          </cell>
          <cell r="J1291">
            <v>4542919.5999999996</v>
          </cell>
          <cell r="K1291">
            <v>4542919.5999999996</v>
          </cell>
        </row>
        <row r="1292">
          <cell r="B1292" t="str">
            <v/>
          </cell>
          <cell r="C1292" t="str">
            <v/>
          </cell>
          <cell r="F1292" t="str">
            <v>b. Nh©n c«ng</v>
          </cell>
          <cell r="J1292">
            <v>170364.26</v>
          </cell>
        </row>
        <row r="1293">
          <cell r="B1293" t="str">
            <v/>
          </cell>
          <cell r="C1293" t="str">
            <v/>
          </cell>
          <cell r="E1293">
            <v>3.5</v>
          </cell>
          <cell r="F1293" t="str">
            <v>Nh©n c«ng bËc 3,5/7</v>
          </cell>
          <cell r="G1293" t="str">
            <v xml:space="preserve">C«ng </v>
          </cell>
          <cell r="H1293">
            <v>11.66</v>
          </cell>
          <cell r="I1293">
            <v>14611</v>
          </cell>
          <cell r="J1293">
            <v>170364.26</v>
          </cell>
          <cell r="L1293">
            <v>170364.26</v>
          </cell>
        </row>
        <row r="1294">
          <cell r="B1294">
            <v>176</v>
          </cell>
          <cell r="C1294">
            <v>1242</v>
          </cell>
          <cell r="D1294" t="str">
            <v>Theo CA§N</v>
          </cell>
          <cell r="F1294" t="str">
            <v>BiÓn b¸o tªn cÇu h×nh ch÷ nhËt</v>
          </cell>
          <cell r="G1294" t="str">
            <v>bé</v>
          </cell>
          <cell r="I1294" t="str">
            <v/>
          </cell>
          <cell r="K1294">
            <v>473332.85408464284</v>
          </cell>
          <cell r="L1294">
            <v>7228.29</v>
          </cell>
          <cell r="M1294">
            <v>1559.9279999999999</v>
          </cell>
        </row>
        <row r="1295">
          <cell r="B1295" t="str">
            <v/>
          </cell>
          <cell r="C1295" t="str">
            <v/>
          </cell>
          <cell r="F1295" t="str">
            <v>a. VËt liÖu</v>
          </cell>
          <cell r="J1295">
            <v>473332.85408464284</v>
          </cell>
        </row>
        <row r="1296">
          <cell r="B1296" t="str">
            <v/>
          </cell>
          <cell r="C1296" t="str">
            <v/>
          </cell>
          <cell r="E1296" t="str">
            <v>bbcn</v>
          </cell>
          <cell r="F1296" t="str">
            <v>BiÓn b¸o h×nh ch÷ nhËt</v>
          </cell>
          <cell r="G1296" t="str">
            <v>C¸i</v>
          </cell>
          <cell r="H1296">
            <v>1</v>
          </cell>
          <cell r="I1296">
            <v>200000</v>
          </cell>
          <cell r="J1296">
            <v>200000</v>
          </cell>
          <cell r="K1296">
            <v>200000</v>
          </cell>
        </row>
        <row r="1297">
          <cell r="B1297" t="str">
            <v/>
          </cell>
          <cell r="C1297" t="str">
            <v/>
          </cell>
          <cell r="E1297" t="str">
            <v>tbb</v>
          </cell>
          <cell r="F1297" t="str">
            <v>Trô biÓn b¸o</v>
          </cell>
          <cell r="G1297" t="str">
            <v>Trô</v>
          </cell>
          <cell r="H1297">
            <v>1</v>
          </cell>
          <cell r="I1297">
            <v>220000</v>
          </cell>
          <cell r="J1297">
            <v>220000</v>
          </cell>
          <cell r="K1297">
            <v>220000</v>
          </cell>
        </row>
        <row r="1298">
          <cell r="B1298" t="str">
            <v/>
          </cell>
          <cell r="C1298" t="str">
            <v/>
          </cell>
          <cell r="E1298" t="str">
            <v>#</v>
          </cell>
          <cell r="F1298" t="str">
            <v>VËt liÖu kh¸c</v>
          </cell>
          <cell r="G1298" t="str">
            <v>%</v>
          </cell>
          <cell r="H1298">
            <v>2</v>
          </cell>
          <cell r="I1298">
            <v>420000</v>
          </cell>
          <cell r="J1298">
            <v>8400</v>
          </cell>
          <cell r="K1298">
            <v>8400</v>
          </cell>
        </row>
        <row r="1299">
          <cell r="B1299" t="str">
            <v/>
          </cell>
          <cell r="E1299" t="str">
            <v>#</v>
          </cell>
          <cell r="F1299" t="str">
            <v>V÷a BT M150 ®¸ 4x6 (1,025x0,125)</v>
          </cell>
          <cell r="G1299" t="str">
            <v>m3</v>
          </cell>
          <cell r="H1299">
            <v>0.12812499999999999</v>
          </cell>
          <cell r="I1299">
            <v>350695.44651428569</v>
          </cell>
          <cell r="J1299">
            <v>44932.854084642851</v>
          </cell>
          <cell r="K1299">
            <v>44932.854084642851</v>
          </cell>
        </row>
        <row r="1300">
          <cell r="B1300" t="str">
            <v/>
          </cell>
          <cell r="C1300" t="str">
            <v/>
          </cell>
          <cell r="F1300" t="str">
            <v>b. Nh©n c«ng</v>
          </cell>
          <cell r="J1300">
            <v>7228.29</v>
          </cell>
        </row>
        <row r="1301">
          <cell r="B1301" t="str">
            <v/>
          </cell>
          <cell r="C1301" t="str">
            <v/>
          </cell>
          <cell r="E1301">
            <v>3.5</v>
          </cell>
          <cell r="F1301" t="str">
            <v>Nh©n c«ng bËc 3,5/7</v>
          </cell>
          <cell r="G1301" t="str">
            <v xml:space="preserve">C«ng </v>
          </cell>
          <cell r="H1301">
            <v>0.3</v>
          </cell>
          <cell r="I1301">
            <v>14611</v>
          </cell>
          <cell r="J1301">
            <v>4383.3</v>
          </cell>
          <cell r="L1301">
            <v>4383.3</v>
          </cell>
        </row>
        <row r="1302">
          <cell r="B1302" t="str">
            <v/>
          </cell>
          <cell r="C1302" t="str">
            <v/>
          </cell>
          <cell r="E1302">
            <v>3</v>
          </cell>
          <cell r="F1302" t="str">
            <v>Nh©n c«ng bËc 3,0/7</v>
          </cell>
          <cell r="G1302" t="str">
            <v xml:space="preserve">C«ng </v>
          </cell>
          <cell r="H1302">
            <v>0.20499999999999999</v>
          </cell>
          <cell r="I1302">
            <v>13878</v>
          </cell>
          <cell r="J1302">
            <v>2844.99</v>
          </cell>
          <cell r="L1302">
            <v>2844.99</v>
          </cell>
        </row>
        <row r="1303">
          <cell r="B1303" t="str">
            <v/>
          </cell>
          <cell r="C1303" t="str">
            <v/>
          </cell>
          <cell r="F1303" t="str">
            <v>NC ch«n biÓn b¸o : 0,3 c«ng 3,5/7</v>
          </cell>
          <cell r="K1303">
            <v>0</v>
          </cell>
          <cell r="M1303">
            <v>0</v>
          </cell>
        </row>
        <row r="1304">
          <cell r="B1304">
            <v>177</v>
          </cell>
          <cell r="D1304" t="str">
            <v>HA1210</v>
          </cell>
          <cell r="F1304" t="str">
            <v>NC ®æ BT mãng : 1,64c x 0,125 bËc 3/7</v>
          </cell>
          <cell r="K1304">
            <v>0</v>
          </cell>
          <cell r="M1304">
            <v>0</v>
          </cell>
        </row>
        <row r="1305">
          <cell r="B1305" t="str">
            <v/>
          </cell>
          <cell r="C1305" t="str">
            <v/>
          </cell>
          <cell r="F1305" t="str">
            <v>c. M¸y thi c«ng</v>
          </cell>
          <cell r="J1305">
            <v>1559.9279999999999</v>
          </cell>
        </row>
        <row r="1306">
          <cell r="B1306" t="str">
            <v/>
          </cell>
          <cell r="C1306" t="str">
            <v/>
          </cell>
          <cell r="E1306" t="str">
            <v>250l</v>
          </cell>
          <cell r="F1306" t="str">
            <v>M¸y trén 250l</v>
          </cell>
          <cell r="G1306" t="str">
            <v>Ca</v>
          </cell>
          <cell r="H1306">
            <v>1.1875E-2</v>
          </cell>
          <cell r="I1306">
            <v>96272</v>
          </cell>
          <cell r="J1306">
            <v>1143.23</v>
          </cell>
          <cell r="M1306">
            <v>1143.23</v>
          </cell>
        </row>
        <row r="1307">
          <cell r="B1307" t="str">
            <v/>
          </cell>
          <cell r="C1307" t="str">
            <v/>
          </cell>
          <cell r="E1307" t="str">
            <v>dd</v>
          </cell>
          <cell r="F1307" t="str">
            <v>M¸y ®Çm dïi 1,5KW</v>
          </cell>
          <cell r="G1307" t="str">
            <v>Ca</v>
          </cell>
          <cell r="H1307">
            <v>1.1124999999999999E-2</v>
          </cell>
          <cell r="I1307">
            <v>37456</v>
          </cell>
          <cell r="J1307">
            <v>416.69799999999998</v>
          </cell>
          <cell r="M1307">
            <v>416.69799999999998</v>
          </cell>
        </row>
        <row r="1308">
          <cell r="B1308">
            <v>178</v>
          </cell>
          <cell r="C1308">
            <v>1242</v>
          </cell>
          <cell r="D1308" t="str">
            <v>NB.3110</v>
          </cell>
          <cell r="F1308" t="str">
            <v>ThÐp gãc ®Þnh vÞ  L75x75x8</v>
          </cell>
          <cell r="G1308" t="str">
            <v>TÊn</v>
          </cell>
          <cell r="I1308" t="str">
            <v/>
          </cell>
          <cell r="K1308">
            <v>2500000</v>
          </cell>
          <cell r="L1308">
            <v>170364.26</v>
          </cell>
          <cell r="M1308">
            <v>0</v>
          </cell>
        </row>
        <row r="1309">
          <cell r="B1309" t="str">
            <v/>
          </cell>
          <cell r="C1309" t="str">
            <v/>
          </cell>
          <cell r="F1309" t="str">
            <v>a - VËt liÖu :</v>
          </cell>
          <cell r="J1309">
            <v>2500000</v>
          </cell>
        </row>
        <row r="1310">
          <cell r="B1310" t="str">
            <v/>
          </cell>
          <cell r="C1310" t="str">
            <v/>
          </cell>
          <cell r="E1310" t="str">
            <v>ddap</v>
          </cell>
          <cell r="F1310" t="str">
            <v xml:space="preserve">ThÐp gãc </v>
          </cell>
          <cell r="G1310" t="str">
            <v>kg</v>
          </cell>
          <cell r="H1310">
            <v>1050</v>
          </cell>
          <cell r="I1310">
            <v>2380.9523809523807</v>
          </cell>
          <cell r="J1310">
            <v>2500000</v>
          </cell>
          <cell r="K1310">
            <v>2500000</v>
          </cell>
        </row>
        <row r="1311">
          <cell r="B1311" t="str">
            <v/>
          </cell>
          <cell r="C1311" t="str">
            <v/>
          </cell>
          <cell r="F1311" t="str">
            <v>b. Nh©n c«ng</v>
          </cell>
          <cell r="J1311">
            <v>170364.26</v>
          </cell>
        </row>
        <row r="1312">
          <cell r="B1312" t="str">
            <v/>
          </cell>
          <cell r="C1312" t="str">
            <v/>
          </cell>
          <cell r="E1312">
            <v>3.5</v>
          </cell>
          <cell r="F1312" t="str">
            <v>Nh©n c«ng bËc 3,5/7</v>
          </cell>
          <cell r="G1312" t="str">
            <v xml:space="preserve">C«ng </v>
          </cell>
          <cell r="H1312">
            <v>11.66</v>
          </cell>
          <cell r="I1312">
            <v>14611</v>
          </cell>
          <cell r="J1312">
            <v>170364.26</v>
          </cell>
          <cell r="L1312">
            <v>170364.26</v>
          </cell>
        </row>
        <row r="1313">
          <cell r="B1313">
            <v>179</v>
          </cell>
          <cell r="C1313">
            <v>1242</v>
          </cell>
          <cell r="D1313" t="str">
            <v>NB.3110</v>
          </cell>
          <cell r="F1313" t="str">
            <v>ThÐp d=12mm</v>
          </cell>
          <cell r="G1313" t="str">
            <v>TÊn</v>
          </cell>
          <cell r="I1313" t="str">
            <v/>
          </cell>
          <cell r="K1313">
            <v>4592919.6000000006</v>
          </cell>
          <cell r="L1313">
            <v>170364.26</v>
          </cell>
          <cell r="M1313">
            <v>0</v>
          </cell>
        </row>
        <row r="1314">
          <cell r="B1314" t="str">
            <v/>
          </cell>
          <cell r="C1314" t="str">
            <v/>
          </cell>
          <cell r="F1314" t="str">
            <v>a - VËt liÖu :</v>
          </cell>
          <cell r="J1314">
            <v>4592919.6000000006</v>
          </cell>
        </row>
        <row r="1315">
          <cell r="B1315" t="str">
            <v/>
          </cell>
          <cell r="C1315" t="str">
            <v/>
          </cell>
          <cell r="E1315" t="str">
            <v>d12</v>
          </cell>
          <cell r="F1315" t="str">
            <v>ThÐp trßn d=12mm</v>
          </cell>
          <cell r="G1315" t="str">
            <v>kg</v>
          </cell>
          <cell r="H1315">
            <v>1050</v>
          </cell>
          <cell r="I1315">
            <v>4374.209142857143</v>
          </cell>
          <cell r="J1315">
            <v>4592919.6000000006</v>
          </cell>
          <cell r="K1315">
            <v>4592919.6000000006</v>
          </cell>
        </row>
        <row r="1316">
          <cell r="B1316" t="str">
            <v/>
          </cell>
          <cell r="C1316" t="str">
            <v/>
          </cell>
          <cell r="F1316" t="str">
            <v>b. Nh©n c«ng</v>
          </cell>
          <cell r="J1316">
            <v>170364.26</v>
          </cell>
        </row>
        <row r="1317">
          <cell r="B1317" t="str">
            <v/>
          </cell>
          <cell r="C1317" t="str">
            <v/>
          </cell>
          <cell r="E1317">
            <v>3.5</v>
          </cell>
          <cell r="F1317" t="str">
            <v>Nh©n c«ng bËc 3,5/7</v>
          </cell>
          <cell r="G1317" t="str">
            <v xml:space="preserve">C«ng </v>
          </cell>
          <cell r="H1317">
            <v>11.66</v>
          </cell>
          <cell r="I1317">
            <v>14611</v>
          </cell>
          <cell r="J1317">
            <v>170364.26</v>
          </cell>
          <cell r="L1317">
            <v>170364.26</v>
          </cell>
        </row>
        <row r="1318">
          <cell r="B1318">
            <v>180</v>
          </cell>
          <cell r="C1318">
            <v>1479</v>
          </cell>
          <cell r="D1318" t="str">
            <v>3171b</v>
          </cell>
          <cell r="F1318" t="str">
            <v xml:space="preserve">R¶I th¸o chång nÒ </v>
          </cell>
          <cell r="G1318" t="str">
            <v>thanh</v>
          </cell>
          <cell r="I1318" t="str">
            <v/>
          </cell>
          <cell r="K1318">
            <v>7056.5430493615549</v>
          </cell>
          <cell r="L1318">
            <v>834.71359999999993</v>
          </cell>
          <cell r="M1318">
            <v>0</v>
          </cell>
        </row>
        <row r="1319">
          <cell r="B1319" t="str">
            <v/>
          </cell>
          <cell r="C1319" t="str">
            <v/>
          </cell>
          <cell r="F1319" t="str">
            <v>a. VËt liÖu</v>
          </cell>
          <cell r="J1319">
            <v>7056.5430493615549</v>
          </cell>
        </row>
        <row r="1320">
          <cell r="B1320" t="str">
            <v/>
          </cell>
          <cell r="C1320" t="str">
            <v/>
          </cell>
          <cell r="E1320" t="str">
            <v>gcn</v>
          </cell>
          <cell r="F1320" t="str">
            <v>Gç chång nÒ (16x22x180)</v>
          </cell>
          <cell r="G1320" t="str">
            <v>thanh</v>
          </cell>
          <cell r="H1320">
            <v>4.1700000000000001E-2</v>
          </cell>
          <cell r="I1320">
            <v>135048.99398948572</v>
          </cell>
          <cell r="J1320">
            <v>5631.5430493615549</v>
          </cell>
          <cell r="K1320">
            <v>5631.5430493615549</v>
          </cell>
        </row>
        <row r="1321">
          <cell r="B1321" t="str">
            <v/>
          </cell>
          <cell r="C1321" t="str">
            <v/>
          </cell>
          <cell r="E1321" t="str">
            <v>dia</v>
          </cell>
          <cell r="F1321" t="str">
            <v xml:space="preserve">§inh ®Üa </v>
          </cell>
          <cell r="G1321" t="str">
            <v>C¸i</v>
          </cell>
          <cell r="H1321">
            <v>0.56999999999999995</v>
          </cell>
          <cell r="I1321">
            <v>2500</v>
          </cell>
          <cell r="J1321">
            <v>1424.9999999999998</v>
          </cell>
          <cell r="K1321">
            <v>1424.9999999999998</v>
          </cell>
        </row>
        <row r="1322">
          <cell r="B1322" t="str">
            <v/>
          </cell>
          <cell r="C1322" t="str">
            <v/>
          </cell>
          <cell r="F1322" t="str">
            <v>b. Nh©n c«ng</v>
          </cell>
          <cell r="J1322">
            <v>834.71359999999993</v>
          </cell>
        </row>
        <row r="1323">
          <cell r="B1323" t="str">
            <v/>
          </cell>
          <cell r="C1323" t="str">
            <v/>
          </cell>
          <cell r="E1323" t="str">
            <v>n4</v>
          </cell>
          <cell r="F1323" t="str">
            <v>Nh©n c«ng bËc 4,0/7</v>
          </cell>
          <cell r="G1323" t="str">
            <v xml:space="preserve">C«ng </v>
          </cell>
          <cell r="H1323">
            <v>5.4399999999999997E-2</v>
          </cell>
          <cell r="I1323">
            <v>15344</v>
          </cell>
          <cell r="J1323">
            <v>834.71359999999993</v>
          </cell>
          <cell r="L1323">
            <v>834.71359999999993</v>
          </cell>
        </row>
        <row r="1324">
          <cell r="B1324">
            <v>181</v>
          </cell>
          <cell r="C1324">
            <v>56</v>
          </cell>
          <cell r="D1324" t="str">
            <v>118.144/56</v>
          </cell>
          <cell r="F1324" t="str">
            <v xml:space="preserve">Th¸o dì khung bailey </v>
          </cell>
          <cell r="G1324" t="str">
            <v>TÊn</v>
          </cell>
          <cell r="I1324" t="str">
            <v/>
          </cell>
          <cell r="K1324">
            <v>0</v>
          </cell>
          <cell r="L1324">
            <v>73098.816000000006</v>
          </cell>
          <cell r="M1324">
            <v>50528.103999999999</v>
          </cell>
        </row>
        <row r="1325">
          <cell r="B1325" t="str">
            <v/>
          </cell>
          <cell r="C1325" t="str">
            <v/>
          </cell>
          <cell r="F1325" t="str">
            <v>b. Nh©n c«ng</v>
          </cell>
          <cell r="J1325">
            <v>73098.816000000006</v>
          </cell>
        </row>
        <row r="1326">
          <cell r="B1326" t="str">
            <v/>
          </cell>
          <cell r="C1326" t="str">
            <v/>
          </cell>
          <cell r="E1326" t="str">
            <v>n4</v>
          </cell>
          <cell r="F1326" t="str">
            <v>Nh©n c«ng bËc 4,0/7</v>
          </cell>
          <cell r="G1326" t="str">
            <v xml:space="preserve">C«ng </v>
          </cell>
          <cell r="H1326">
            <v>4.7640000000000002</v>
          </cell>
          <cell r="I1326">
            <v>15344</v>
          </cell>
          <cell r="J1326">
            <v>73098.816000000006</v>
          </cell>
          <cell r="L1326">
            <v>73098.816000000006</v>
          </cell>
        </row>
        <row r="1327">
          <cell r="B1327" t="str">
            <v/>
          </cell>
          <cell r="C1327" t="str">
            <v/>
          </cell>
          <cell r="F1327" t="str">
            <v>c. M¸y thi c«ng</v>
          </cell>
          <cell r="J1327">
            <v>50528.103999999999</v>
          </cell>
        </row>
        <row r="1328">
          <cell r="B1328" t="str">
            <v/>
          </cell>
          <cell r="C1328" t="str">
            <v/>
          </cell>
          <cell r="E1328" t="str">
            <v>c25t</v>
          </cell>
          <cell r="F1328" t="str">
            <v>CÈu 25T</v>
          </cell>
          <cell r="G1328" t="str">
            <v>Ca</v>
          </cell>
          <cell r="H1328">
            <v>4.3999999999999997E-2</v>
          </cell>
          <cell r="I1328">
            <v>1148366</v>
          </cell>
          <cell r="J1328">
            <v>50528.103999999999</v>
          </cell>
          <cell r="M1328">
            <v>50528.103999999999</v>
          </cell>
        </row>
        <row r="1329">
          <cell r="B1329">
            <v>182</v>
          </cell>
          <cell r="C1329">
            <v>56</v>
          </cell>
          <cell r="D1329" t="str">
            <v>118.218/56</v>
          </cell>
          <cell r="F1329" t="str">
            <v>L¾p ®Æt khung bailey</v>
          </cell>
          <cell r="G1329" t="str">
            <v>TÊn</v>
          </cell>
          <cell r="I1329" t="str">
            <v/>
          </cell>
          <cell r="K1329">
            <v>25125</v>
          </cell>
          <cell r="L1329">
            <v>118532.4</v>
          </cell>
          <cell r="M1329">
            <v>99907.84199999999</v>
          </cell>
        </row>
        <row r="1330">
          <cell r="B1330" t="str">
            <v/>
          </cell>
          <cell r="C1330" t="str">
            <v/>
          </cell>
          <cell r="F1330" t="str">
            <v>a. VËt liÖu</v>
          </cell>
          <cell r="J1330">
            <v>25125</v>
          </cell>
        </row>
        <row r="1331">
          <cell r="B1331" t="str">
            <v/>
          </cell>
          <cell r="C1331" t="str">
            <v/>
          </cell>
          <cell r="F1331" t="str">
            <v>Khung bailey (1005/400)</v>
          </cell>
          <cell r="G1331" t="str">
            <v>kg</v>
          </cell>
          <cell r="H1331">
            <v>2.5125000000000002</v>
          </cell>
          <cell r="I1331">
            <v>10000</v>
          </cell>
          <cell r="J1331">
            <v>25125</v>
          </cell>
          <cell r="K1331">
            <v>25125</v>
          </cell>
        </row>
        <row r="1332">
          <cell r="B1332" t="str">
            <v/>
          </cell>
          <cell r="C1332" t="str">
            <v/>
          </cell>
          <cell r="F1332" t="str">
            <v>b. Nh©n c«ng</v>
          </cell>
          <cell r="J1332">
            <v>118532.4</v>
          </cell>
        </row>
        <row r="1333">
          <cell r="B1333" t="str">
            <v/>
          </cell>
          <cell r="C1333" t="str">
            <v/>
          </cell>
          <cell r="E1333" t="str">
            <v>n4</v>
          </cell>
          <cell r="F1333" t="str">
            <v>Nh©n c«ng bËc 4,0/7</v>
          </cell>
          <cell r="G1333" t="str">
            <v xml:space="preserve">C«ng </v>
          </cell>
          <cell r="H1333">
            <v>7.7249999999999996</v>
          </cell>
          <cell r="I1333">
            <v>15344</v>
          </cell>
          <cell r="J1333">
            <v>118532.4</v>
          </cell>
          <cell r="L1333">
            <v>118532.4</v>
          </cell>
        </row>
        <row r="1334">
          <cell r="B1334" t="str">
            <v/>
          </cell>
          <cell r="C1334" t="str">
            <v/>
          </cell>
          <cell r="F1334" t="str">
            <v>c. M¸y thi c«ng</v>
          </cell>
          <cell r="J1334">
            <v>99907.84199999999</v>
          </cell>
        </row>
        <row r="1335">
          <cell r="B1335" t="str">
            <v/>
          </cell>
          <cell r="C1335" t="str">
            <v/>
          </cell>
          <cell r="E1335" t="str">
            <v>c25t</v>
          </cell>
          <cell r="F1335" t="str">
            <v>CÈu 25T</v>
          </cell>
          <cell r="G1335" t="str">
            <v>Ca</v>
          </cell>
          <cell r="H1335">
            <v>8.6999999999999994E-2</v>
          </cell>
          <cell r="I1335">
            <v>1148366</v>
          </cell>
          <cell r="J1335">
            <v>99907.84199999999</v>
          </cell>
          <cell r="M1335">
            <v>99907.84199999999</v>
          </cell>
        </row>
        <row r="1336">
          <cell r="B1336">
            <v>183</v>
          </cell>
          <cell r="C1336">
            <v>1242</v>
          </cell>
          <cell r="D1336" t="str">
            <v>NA2110</v>
          </cell>
          <cell r="F1336" t="str">
            <v>S¶n xuÊt hÖ khung v©y ng¨n n­íc</v>
          </cell>
          <cell r="G1336" t="str">
            <v>TÊn</v>
          </cell>
          <cell r="I1336" t="str">
            <v/>
          </cell>
          <cell r="K1336">
            <v>372935.17472080002</v>
          </cell>
          <cell r="L1336">
            <v>564352.32000000007</v>
          </cell>
          <cell r="M1336">
            <v>640619.69999999995</v>
          </cell>
        </row>
        <row r="1337">
          <cell r="B1337" t="str">
            <v/>
          </cell>
          <cell r="C1337" t="str">
            <v/>
          </cell>
          <cell r="F1337" t="str">
            <v>a. VËt liÖu</v>
          </cell>
          <cell r="J1337">
            <v>372935.17472080002</v>
          </cell>
        </row>
        <row r="1338">
          <cell r="B1338" t="str">
            <v/>
          </cell>
          <cell r="C1338" t="str">
            <v/>
          </cell>
          <cell r="E1338" t="str">
            <v>th</v>
          </cell>
          <cell r="F1338" t="str">
            <v>ThÐp h×nh</v>
          </cell>
          <cell r="G1338" t="str">
            <v>kg</v>
          </cell>
          <cell r="H1338">
            <v>6.2538999999999998</v>
          </cell>
          <cell r="I1338">
            <v>4612.3043809523806</v>
          </cell>
          <cell r="J1338">
            <v>28844.890368038094</v>
          </cell>
          <cell r="K1338">
            <v>28844.890368038094</v>
          </cell>
        </row>
        <row r="1339">
          <cell r="B1339" t="str">
            <v/>
          </cell>
          <cell r="C1339" t="str">
            <v/>
          </cell>
          <cell r="E1339" t="str">
            <v>t</v>
          </cell>
          <cell r="F1339" t="str">
            <v>ThÐp b¶n</v>
          </cell>
          <cell r="G1339" t="str">
            <v>kg</v>
          </cell>
          <cell r="H1339">
            <v>3.16</v>
          </cell>
          <cell r="I1339">
            <v>4612.3043809523806</v>
          </cell>
          <cell r="J1339">
            <v>14574.881843809524</v>
          </cell>
          <cell r="K1339">
            <v>14574.881843809524</v>
          </cell>
        </row>
        <row r="1340">
          <cell r="B1340" t="str">
            <v/>
          </cell>
          <cell r="C1340" t="str">
            <v/>
          </cell>
          <cell r="E1340" t="str">
            <v>tr</v>
          </cell>
          <cell r="F1340" t="str">
            <v>ThÐp trßn</v>
          </cell>
          <cell r="G1340" t="str">
            <v>kg</v>
          </cell>
          <cell r="H1340">
            <v>0.61399999999999999</v>
          </cell>
          <cell r="I1340">
            <v>4421.8281904761907</v>
          </cell>
          <cell r="J1340">
            <v>2715.002508952381</v>
          </cell>
          <cell r="K1340">
            <v>2715.002508952381</v>
          </cell>
        </row>
        <row r="1341">
          <cell r="B1341" t="str">
            <v/>
          </cell>
          <cell r="C1341" t="str">
            <v/>
          </cell>
          <cell r="E1341" t="str">
            <v>q</v>
          </cell>
          <cell r="F1341" t="str">
            <v>Que hµn</v>
          </cell>
          <cell r="G1341" t="str">
            <v>kg</v>
          </cell>
          <cell r="H1341">
            <v>22.66</v>
          </cell>
          <cell r="I1341">
            <v>11000</v>
          </cell>
          <cell r="J1341">
            <v>249260</v>
          </cell>
          <cell r="K1341">
            <v>249260</v>
          </cell>
        </row>
        <row r="1342">
          <cell r="B1342" t="str">
            <v/>
          </cell>
          <cell r="C1342" t="str">
            <v/>
          </cell>
          <cell r="E1342" t="str">
            <v>«</v>
          </cell>
          <cell r="F1342" t="str">
            <v>«xy</v>
          </cell>
          <cell r="G1342" t="str">
            <v>chai</v>
          </cell>
          <cell r="H1342">
            <v>0.78</v>
          </cell>
          <cell r="I1342">
            <v>55650</v>
          </cell>
          <cell r="J1342">
            <v>43407</v>
          </cell>
          <cell r="K1342">
            <v>43407</v>
          </cell>
        </row>
        <row r="1343">
          <cell r="B1343" t="str">
            <v/>
          </cell>
          <cell r="C1343" t="str">
            <v/>
          </cell>
          <cell r="E1343" t="str">
            <v>®</v>
          </cell>
          <cell r="F1343" t="str">
            <v>§Êt ®Ìn</v>
          </cell>
          <cell r="G1343" t="str">
            <v>kg</v>
          </cell>
          <cell r="H1343">
            <v>3.78</v>
          </cell>
          <cell r="I1343">
            <v>9030</v>
          </cell>
          <cell r="J1343">
            <v>34133.4</v>
          </cell>
          <cell r="K1343">
            <v>34133.4</v>
          </cell>
        </row>
        <row r="1344">
          <cell r="B1344" t="str">
            <v/>
          </cell>
          <cell r="C1344" t="str">
            <v/>
          </cell>
          <cell r="F1344" t="str">
            <v>b. Nh©n c«ng</v>
          </cell>
          <cell r="J1344">
            <v>564352.32000000007</v>
          </cell>
        </row>
        <row r="1345">
          <cell r="B1345" t="str">
            <v/>
          </cell>
          <cell r="C1345" t="str">
            <v/>
          </cell>
          <cell r="E1345" t="str">
            <v>n4</v>
          </cell>
          <cell r="F1345" t="str">
            <v>Nh©n c«ng bËc 4,0/7</v>
          </cell>
          <cell r="G1345" t="str">
            <v xml:space="preserve">C«ng </v>
          </cell>
          <cell r="H1345">
            <v>36.78</v>
          </cell>
          <cell r="I1345">
            <v>15344</v>
          </cell>
          <cell r="J1345">
            <v>564352.32000000007</v>
          </cell>
          <cell r="L1345">
            <v>564352.32000000007</v>
          </cell>
        </row>
        <row r="1346">
          <cell r="B1346" t="str">
            <v/>
          </cell>
          <cell r="C1346" t="str">
            <v/>
          </cell>
          <cell r="F1346" t="str">
            <v>c. M¸y thi c«ng</v>
          </cell>
          <cell r="J1346">
            <v>640619.69999999995</v>
          </cell>
        </row>
        <row r="1347">
          <cell r="B1347" t="str">
            <v/>
          </cell>
          <cell r="C1347" t="str">
            <v/>
          </cell>
          <cell r="E1347" t="str">
            <v>h23</v>
          </cell>
          <cell r="F1347" t="str">
            <v>M¸y hµn 23KW</v>
          </cell>
          <cell r="G1347" t="str">
            <v>Ca</v>
          </cell>
          <cell r="H1347">
            <v>4.25</v>
          </cell>
          <cell r="I1347">
            <v>77338</v>
          </cell>
          <cell r="J1347">
            <v>328686.5</v>
          </cell>
          <cell r="M1347">
            <v>328686.5</v>
          </cell>
        </row>
        <row r="1348">
          <cell r="B1348" t="str">
            <v/>
          </cell>
          <cell r="C1348" t="str">
            <v/>
          </cell>
          <cell r="E1348" t="str">
            <v>cth</v>
          </cell>
          <cell r="F1348" t="str">
            <v>M¸y c¾t thÐp</v>
          </cell>
          <cell r="G1348" t="str">
            <v>Ca</v>
          </cell>
          <cell r="H1348">
            <v>0.4</v>
          </cell>
          <cell r="I1348">
            <v>164322</v>
          </cell>
          <cell r="J1348">
            <v>65728.800000000003</v>
          </cell>
          <cell r="M1348">
            <v>65728.800000000003</v>
          </cell>
        </row>
        <row r="1349">
          <cell r="B1349" t="str">
            <v/>
          </cell>
          <cell r="C1349" t="str">
            <v/>
          </cell>
          <cell r="E1349" t="str">
            <v>c10t</v>
          </cell>
          <cell r="F1349" t="str">
            <v>CÈu 10T</v>
          </cell>
          <cell r="G1349" t="str">
            <v>Ca</v>
          </cell>
          <cell r="H1349">
            <v>0.4</v>
          </cell>
          <cell r="I1349">
            <v>615511</v>
          </cell>
          <cell r="J1349">
            <v>246204.40000000002</v>
          </cell>
          <cell r="M1349">
            <v>246204.40000000002</v>
          </cell>
        </row>
        <row r="1350">
          <cell r="B1350">
            <v>184</v>
          </cell>
          <cell r="C1350">
            <v>1242</v>
          </cell>
          <cell r="D1350" t="str">
            <v>NB232</v>
          </cell>
          <cell r="F1350" t="str">
            <v>L¾p dùng vµ th¸o dì hÖ khung v©y</v>
          </cell>
          <cell r="G1350" t="str">
            <v>TÊn</v>
          </cell>
          <cell r="I1350" t="str">
            <v/>
          </cell>
          <cell r="K1350">
            <v>208057.5</v>
          </cell>
          <cell r="L1350">
            <v>209138.72</v>
          </cell>
          <cell r="M1350">
            <v>68344.275000000009</v>
          </cell>
        </row>
        <row r="1351">
          <cell r="B1351" t="str">
            <v/>
          </cell>
          <cell r="C1351" t="str">
            <v/>
          </cell>
          <cell r="F1351" t="str">
            <v>a. VËt liÖu</v>
          </cell>
          <cell r="J1351">
            <v>208057.5</v>
          </cell>
        </row>
        <row r="1352">
          <cell r="B1352" t="str">
            <v/>
          </cell>
          <cell r="C1352" t="str">
            <v/>
          </cell>
          <cell r="E1352" t="str">
            <v>m20</v>
          </cell>
          <cell r="F1352" t="str">
            <v>Bul«ng M20</v>
          </cell>
          <cell r="G1352" t="str">
            <v>C¸i</v>
          </cell>
          <cell r="H1352">
            <v>12</v>
          </cell>
          <cell r="I1352">
            <v>5512.5</v>
          </cell>
          <cell r="J1352">
            <v>66150</v>
          </cell>
          <cell r="K1352">
            <v>66150</v>
          </cell>
        </row>
        <row r="1353">
          <cell r="B1353" t="str">
            <v/>
          </cell>
          <cell r="C1353" t="str">
            <v/>
          </cell>
          <cell r="E1353" t="str">
            <v>q</v>
          </cell>
          <cell r="F1353" t="str">
            <v>Que hµn</v>
          </cell>
          <cell r="G1353" t="str">
            <v>kg</v>
          </cell>
          <cell r="H1353">
            <v>12</v>
          </cell>
          <cell r="I1353">
            <v>11000</v>
          </cell>
          <cell r="J1353">
            <v>132000</v>
          </cell>
          <cell r="K1353">
            <v>132000</v>
          </cell>
        </row>
        <row r="1354">
          <cell r="B1354" t="str">
            <v/>
          </cell>
          <cell r="C1354" t="str">
            <v/>
          </cell>
          <cell r="E1354" t="str">
            <v>#</v>
          </cell>
          <cell r="F1354" t="str">
            <v>VËt liÖu kh¸c</v>
          </cell>
          <cell r="G1354" t="str">
            <v>%</v>
          </cell>
          <cell r="H1354">
            <v>5</v>
          </cell>
          <cell r="I1354">
            <v>198150</v>
          </cell>
          <cell r="J1354">
            <v>9907.5</v>
          </cell>
          <cell r="K1354">
            <v>9907.5</v>
          </cell>
        </row>
        <row r="1355">
          <cell r="B1355" t="str">
            <v/>
          </cell>
          <cell r="C1355" t="str">
            <v/>
          </cell>
          <cell r="F1355" t="str">
            <v>b. Nh©n c«ng</v>
          </cell>
          <cell r="J1355">
            <v>209138.72</v>
          </cell>
        </row>
        <row r="1356">
          <cell r="B1356" t="str">
            <v/>
          </cell>
          <cell r="C1356" t="str">
            <v/>
          </cell>
          <cell r="E1356" t="str">
            <v>n4</v>
          </cell>
          <cell r="F1356" t="str">
            <v>Nh©n c«ng bËc 4,0/7</v>
          </cell>
          <cell r="G1356" t="str">
            <v xml:space="preserve">C«ng </v>
          </cell>
          <cell r="H1356">
            <v>13.63</v>
          </cell>
          <cell r="I1356">
            <v>15344</v>
          </cell>
          <cell r="J1356">
            <v>209138.72</v>
          </cell>
          <cell r="L1356">
            <v>209138.72</v>
          </cell>
        </row>
        <row r="1357">
          <cell r="B1357" t="str">
            <v/>
          </cell>
          <cell r="C1357" t="str">
            <v/>
          </cell>
          <cell r="F1357" t="str">
            <v>c. M¸y thi c«ng</v>
          </cell>
          <cell r="J1357">
            <v>604198.39500000002</v>
          </cell>
        </row>
        <row r="1358">
          <cell r="B1358" t="str">
            <v/>
          </cell>
          <cell r="C1358" t="str">
            <v/>
          </cell>
          <cell r="E1358" t="str">
            <v>c16t</v>
          </cell>
          <cell r="F1358" t="str">
            <v>CÈu 16T</v>
          </cell>
          <cell r="G1358" t="str">
            <v>Ca</v>
          </cell>
          <cell r="H1358">
            <v>8.3000000000000004E-2</v>
          </cell>
          <cell r="I1358">
            <v>823425</v>
          </cell>
          <cell r="J1358">
            <v>68344.275000000009</v>
          </cell>
          <cell r="M1358">
            <v>68344.275000000009</v>
          </cell>
        </row>
        <row r="1359">
          <cell r="B1359" t="str">
            <v/>
          </cell>
          <cell r="C1359" t="str">
            <v/>
          </cell>
          <cell r="E1359" t="str">
            <v>c25t</v>
          </cell>
          <cell r="F1359" t="str">
            <v>CÈu 25T</v>
          </cell>
          <cell r="G1359" t="str">
            <v>Ca</v>
          </cell>
          <cell r="H1359">
            <v>0.12</v>
          </cell>
          <cell r="I1359">
            <v>1148366</v>
          </cell>
          <cell r="J1359">
            <v>137803.91999999998</v>
          </cell>
          <cell r="M1359">
            <v>137803.91999999998</v>
          </cell>
        </row>
        <row r="1360">
          <cell r="B1360" t="str">
            <v/>
          </cell>
          <cell r="C1360" t="str">
            <v/>
          </cell>
          <cell r="E1360" t="str">
            <v>h23</v>
          </cell>
          <cell r="F1360" t="str">
            <v>M¸y hµn 23KW</v>
          </cell>
          <cell r="G1360" t="str">
            <v>Ca</v>
          </cell>
          <cell r="H1360">
            <v>3</v>
          </cell>
          <cell r="I1360">
            <v>77338</v>
          </cell>
          <cell r="J1360">
            <v>232014</v>
          </cell>
          <cell r="M1360">
            <v>232014</v>
          </cell>
        </row>
        <row r="1361">
          <cell r="B1361" t="str">
            <v/>
          </cell>
          <cell r="C1361" t="str">
            <v/>
          </cell>
          <cell r="E1361" t="str">
            <v>200t</v>
          </cell>
          <cell r="F1361" t="str">
            <v>Sµ lan 200T</v>
          </cell>
          <cell r="G1361" t="str">
            <v>Ca</v>
          </cell>
          <cell r="H1361">
            <v>0.12</v>
          </cell>
          <cell r="I1361">
            <v>325023</v>
          </cell>
          <cell r="J1361">
            <v>39002.76</v>
          </cell>
          <cell r="M1361">
            <v>39002.76</v>
          </cell>
        </row>
        <row r="1362">
          <cell r="B1362" t="str">
            <v/>
          </cell>
          <cell r="C1362" t="str">
            <v/>
          </cell>
          <cell r="E1362" t="str">
            <v>400t</v>
          </cell>
          <cell r="F1362" t="str">
            <v>Sµ lan 400T</v>
          </cell>
          <cell r="G1362" t="str">
            <v>Ca</v>
          </cell>
          <cell r="H1362">
            <v>0.12</v>
          </cell>
          <cell r="I1362">
            <v>670875</v>
          </cell>
          <cell r="J1362">
            <v>80505</v>
          </cell>
          <cell r="M1362">
            <v>80505</v>
          </cell>
        </row>
        <row r="1363">
          <cell r="B1363" t="str">
            <v/>
          </cell>
          <cell r="C1363" t="str">
            <v/>
          </cell>
          <cell r="E1363" t="str">
            <v>150cv</v>
          </cell>
          <cell r="F1363" t="str">
            <v>Tµu kÐo 150cv</v>
          </cell>
          <cell r="G1363" t="str">
            <v>Ca</v>
          </cell>
          <cell r="H1363">
            <v>0.06</v>
          </cell>
          <cell r="I1363">
            <v>775474</v>
          </cell>
          <cell r="J1363">
            <v>46528.439999999995</v>
          </cell>
          <cell r="M1363">
            <v>46528.439999999995</v>
          </cell>
        </row>
        <row r="1364">
          <cell r="B1364" t="str">
            <v/>
          </cell>
          <cell r="C1364" t="str">
            <v/>
          </cell>
          <cell r="K136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ra_bang"/>
      <sheetName val="dtct_Duong,tc"/>
      <sheetName val="gVL"/>
      <sheetName val="Tien An T11"/>
      <sheetName val="DNPD-QL"/>
      <sheetName val="Bang luong"/>
      <sheetName val="Bang CC"/>
      <sheetName val=" Luong nghien "/>
      <sheetName val="QT-LN"/>
      <sheetName val="Giantiep"/>
      <sheetName val="Tong hop"/>
      <sheetName val="Phuc vu"/>
      <sheetName val="May Phat"/>
      <sheetName val="1813"/>
      <sheetName val="px2,tb-t,"/>
      <sheetName val="dtctODuong-01"/>
      <sheetName val="DTCT"/>
      <sheetName val="nc%cm"/>
      <sheetName val="NhucauKP"/>
      <sheetName val="Sheet3 (2)"/>
      <sheetName val="XL4Poppy"/>
      <sheetName val="dtct cau"/>
      <sheetName val="Sheet! (2)"/>
      <sheetName val="CtiedQII"/>
      <sheetName val="DHop08"/>
      <sheetName val="Ctiet 9"/>
      <sheetName val="Ctiet!1"/>
      <sheetName val="00 00000"/>
      <sheetName val="CVC-_x0010_1"/>
      <sheetName val="dt#tke-01"/>
      <sheetName val="ptdg-00 (2)"/>
      <sheetName val="02- 9"/>
      <sheetName val="Cheet3"/>
      <sheetName val="THop0_x0015_"/>
      <sheetName val="Bke0_x0015_"/>
      <sheetName val="_x0004_en 31,7"/>
      <sheetName val="THop0("/>
      <sheetName val="BC9Tfam"/>
      <sheetName val="_ duong257-272."/>
      <sheetName val="tra-vat-lieu (duyet)"/>
      <sheetName val="tra bang"/>
      <sheetName val="Sheet4"/>
      <sheetName val="nhiemvu2006"/>
      <sheetName val="RutTM"/>
      <sheetName val="10000000"/>
      <sheetName val="20000000"/>
      <sheetName val="30000000"/>
      <sheetName val="nc_cm"/>
      <sheetName val="TVL"/>
      <sheetName val="CORE PLATE"/>
      <sheetName val="ASSY"/>
      <sheetName val="NEEDLE"/>
      <sheetName val="TR "/>
      <sheetName val="TR  AJO"/>
      <sheetName val="TR  ALO"/>
      <sheetName val="DAT 5"/>
      <sheetName val="TR PLUG"/>
      <sheetName val="TR BARREL"/>
      <sheetName val="TR_GR"/>
      <sheetName val="TR  JUKI"/>
      <sheetName val="GUIDE"/>
      <sheetName val="MPY_04003M"/>
      <sheetName val="JUN.07  "/>
      <sheetName val="Kashime_Auto"/>
      <sheetName val="WEITHT1"/>
      <sheetName val="NC_CAM"/>
      <sheetName val="INV.0706JPY"/>
      <sheetName val="Schedule08.07"/>
      <sheetName val="CHENH LECH"/>
      <sheetName val="OKAYA KH ALO"/>
      <sheetName val="OKAYA  (2)"/>
      <sheetName val="OKAYA "/>
      <sheetName val="d4ct_Duong-01"/>
      <sheetName val="Bia"/>
      <sheetName val="THKP D"/>
      <sheetName val="THKP"/>
      <sheetName val="Bu gia1"/>
      <sheetName val="Bu gia in"/>
      <sheetName val="Bu gia"/>
      <sheetName val="CL CL"/>
      <sheetName val="CL"/>
      <sheetName val="DT"/>
      <sheetName val="ptdg-01_(2)"/>
      <sheetName val="dtct_cau"/>
      <sheetName val="NXT-10T_(2)"/>
      <sheetName val="NXT-10T_(3)"/>
      <sheetName val="NXT-9T_(2)"/>
      <sheetName val="NXT-10T_(4)"/>
      <sheetName val="Sheet1_(2)"/>
      <sheetName val="dtct_cong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Tra KS"/>
      <sheetName val="Tien_An_T11"/>
      <sheetName val="Bang_luong"/>
      <sheetName val="Bang_CC"/>
      <sheetName val="_Luong_nghien_"/>
      <sheetName val="Tong_hop"/>
      <sheetName val="Phuc_vu"/>
      <sheetName val="May_Phat"/>
      <sheetName val="THop51"/>
      <sheetName val="Ctie塅䕃⹌"/>
      <sheetName val="GiaVL"/>
      <sheetName val="TH_GTXL࠭TC"/>
      <sheetName val="TH_GTXL_TC"/>
      <sheetName val="Ctie___"/>
      <sheetName val="-272.xls_Bke01"/>
      <sheetName val="Ctiet02__x0018__ duong257-272.xls_Bke"/>
      <sheetName val="-272.xls_Bke01____x0018__ duong257-27"/>
      <sheetName val="BeTong"/>
      <sheetName val="[ duong257-272."/>
      <sheetName val="Ctiet02_x0000__x0018_[ duong257-272.xls]Bke"/>
      <sheetName val="TH_GTXL?TC"/>
      <sheetName val="Ctie???"/>
      <sheetName val="-272.xls]Bke01_x0000__x0000__x0000__x0018_[ duong257-27"/>
      <sheetName val="Ctiet02?_x0018_[ duong257-272.xls]Bke"/>
      <sheetName val="-272.xls]Bke01???_x0018_[ duong257-27"/>
      <sheetName val="THop1"/>
      <sheetName val="THop1_x0000_"/>
      <sheetName val="dieuchinh"/>
      <sheetName val="Sheet13_x0000__x0000__x0000__x0000__x0000__x0000__x0000__x0000__x0000__x0000__x0000_㸰Ɂ_x0000__x0004__x0000__x0000__x0000__x0000__x0000__x0000_숌Ɂ_x0000_"/>
      <sheetName val="NXT-10T  4)"/>
      <sheetName val="Phuong an 1"/>
      <sheetName val="dtgt_Duong-tk"/>
      <sheetName val="p4ke"/>
      <sheetName val="_x0000__x0000_u_x0000__x0000__x0000__x0000__x0000__x0000__x0000__x0000__x0000__x0000__x0000__x0000__x0000__x0000__x0000__x001a_[ duong257-2"/>
      <sheetName val="Thuc thanh"/>
      <sheetName val="_x0000__x0000__x0000__x0000__x0000__x0000__x0000__x0000_"/>
      <sheetName val="PHop04"/>
      <sheetName val="Sheet13???????????㸰Ɂ?_x0004_??????숌Ɂ?"/>
      <sheetName val="THop1?"/>
      <sheetName val="Sheet13___________㸰Ɂ__x0004_______숌Ɂ_"/>
      <sheetName val="THop1_"/>
      <sheetName val="DNP၄-QL"/>
      <sheetName val="CHITIET VL-NC"/>
      <sheetName val="DO AM DT"/>
      <sheetName val="Sheet3_(2)"/>
      <sheetName val="CVC-1"/>
      <sheetName val="ptdg-00_(2)"/>
      <sheetName val="02-_9"/>
      <sheetName val="THop0"/>
      <sheetName val="Bke0"/>
      <sheetName val="en_31,7"/>
      <sheetName val="Sheet!_(2)"/>
      <sheetName val="[_duong257-272_"/>
      <sheetName val="Ctiet_9"/>
      <sheetName val="00_00000"/>
      <sheetName val="CORE_PLATE"/>
      <sheetName val="TR_"/>
      <sheetName val="TR__AJO"/>
      <sheetName val="TR__ALO"/>
      <sheetName val="DAT_5"/>
      <sheetName val="TR_PLUG"/>
      <sheetName val="TR_BARREL"/>
      <sheetName val="TR__JUKI"/>
      <sheetName val="JUN_07__"/>
      <sheetName val="INV_0706JPY"/>
      <sheetName val="Schedule08_07"/>
      <sheetName val="CHENH_LECH"/>
      <sheetName val="OKAYA_KH_ALO"/>
      <sheetName val="OKAYA__(2)"/>
      <sheetName val="OKAYA_"/>
      <sheetName val="tra-vat-lieu_(duyet)"/>
      <sheetName val="THKP_D"/>
      <sheetName val="Bu_gia1"/>
      <sheetName val="Bu_gia_in"/>
      <sheetName val="Bu_gia"/>
      <sheetName val="CL_CL"/>
      <sheetName val="_x000d_¹½.,6³"/>
      <sheetName val="????????"/>
      <sheetName val="VL,NC"/>
      <sheetName val="Don gia-cau"/>
      <sheetName val="KKKKKKKK"/>
      <sheetName val="??u???????????????_x001a_[ duong257-2"/>
      <sheetName val="Sheet13_x0000__x0000__x0000__x0000__x0000__x0000__x0000__x0000__x0000__x0000__x0000_??_x0000__x0004__x0000__x0000__x0000__x0000__x0000__x0000_??_x0000_"/>
      <sheetName val="Sheet13??????????????_x0004_?????????"/>
      <sheetName val="__u________________x001a__ duong257-2"/>
      <sheetName val="Sheet13_______________x0004__________"/>
      <sheetName val="CVC-_x005f_x0010_1"/>
      <sheetName val="THop0_x005f_x0015_"/>
      <sheetName val="Bke0_x005f_x0015_"/>
      <sheetName val="_x005f_x0004_en 31,7"/>
      <sheetName val="Ctiet02_x005f_x0000__x005f_x0018__ duong257"/>
      <sheetName val="Ctiet02__x005f_x0018__ duong257-272.x"/>
      <sheetName val="Sheet13_x005f_x0000__x005f_x0000__x005f_x0000__x0"/>
      <sheetName val="THop1_x005f_x0000_"/>
      <sheetName val="-272.xls_Bke01_x005f_x0000__x005f_x0000__x0"/>
      <sheetName val="-272.xls_Bke01____x005f_x0018__ duong"/>
      <sheetName val="Ctiet02_x005f_x0000__x005f_x0018_[ duong257"/>
      <sheetName val="Ctiet02?_x005f_x0018_[ duong257-272.x"/>
      <sheetName val="-272.xls]Bke01_x005f_x0000__x005f_x0000__x0"/>
      <sheetName val="-272.xls]Bke01???_x005f_x0018_[ duong"/>
      <sheetName val="Cp``pQII"/>
      <sheetName val="THTram"/>
      <sheetName val="CVC-_x005f_x005f_x005f_x0010_1"/>
      <sheetName val="THop0_x005f_x005f_x005f_x0015_"/>
      <sheetName val="Bke0_x005f_x005f_x005f_x0015_"/>
      <sheetName val="_x005f_x005f_x005f_x0004_en 31,7"/>
      <sheetName val="Ctiet02_x005f_x005f_x005f_x0000__x005f_x005f_x001"/>
      <sheetName val="Ctiet02__x005f_x005f_x005f_x0018__ duong257"/>
      <sheetName val="Sheet13_x005f_x005f_x005f_x0000__x005f_x005f_x000"/>
      <sheetName val="THop1_x005f_x005f_x005f_x0000_"/>
      <sheetName val="-272.xls_Bke01_x005f_x005f_x005f_x0000__x00"/>
      <sheetName val="-272.xls_Bke01____x005f_x005f_x005f_x0018__"/>
      <sheetName val="CVC-_x005f_x005f_x005f_x005f_x005f_x005f_x005f_x0010_1"/>
      <sheetName val="THop0_x005f_x005f_x005f_x005f_x005f_x005f_x005f_x0015_"/>
      <sheetName val="Bke0_x005f_x005f_x005f_x005f_x005f_x005f_x005f_x0015_"/>
      <sheetName val="_x005f_x005f_x005f_x005f_x005f_x005f_x005f_x0004_en 31,"/>
      <sheetName val="Ctiet02_x005f_x005f_x005f_x005f_x005f_x005f_x0000"/>
      <sheetName val="Ctiet02__x005f_x005f_x005f_x005f_x005f_x005f_x001"/>
      <sheetName val="Sheet13_x005f_x005f_x005f_x005f_x005f_x005f_x0000"/>
      <sheetName val="THop1_x005f_x005f_x005f_x005f_x005f_x005f_x005f_x0000_"/>
      <sheetName val="-272.xls_Bke01_x005f_x005f_x005f_x005f_x005"/>
      <sheetName val="-272.xls_Bke01____x005f_x005f_x005f_x005f_x"/>
      <sheetName val="bang-tra"/>
      <sheetName val="TL rieng"/>
      <sheetName val="__duong257-272_"/>
      <sheetName val="ptdg-01_(2)1"/>
      <sheetName val="NXT-10T_(2)1"/>
      <sheetName val="NXT-10T_(3)1"/>
      <sheetName val="NXT-9T_(2)1"/>
      <sheetName val="NXT-10T_(4)1"/>
      <sheetName val="Sheet1_(2)1"/>
      <sheetName val="dtct_cong1"/>
      <sheetName val="dtct_cau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Tien_An_T111"/>
      <sheetName val="Bang_luong1"/>
      <sheetName val="Bang_CC1"/>
      <sheetName val="_Luong_nghien_1"/>
      <sheetName val="Tong_hop1"/>
      <sheetName val="Phuc_vu1"/>
      <sheetName val="May_Phat1"/>
      <sheetName val="Tra_KS"/>
      <sheetName val="Ctiet02[_duong257-272_xls]Bke"/>
      <sheetName val="Ctiet02?[_duong257-272_xls]Bke"/>
      <sheetName val="Sheet13㸰Ɂ숌Ɂ㹨Ɂu[_duong257-2"/>
      <sheetName val="Sheet13㸰Ɂ숌Ɂ"/>
      <sheetName val="cdps"/>
      <sheetName val="_x000a_¹½.,6³"/>
      <sheetName val="vp%tl"/>
      <sheetName val="THop1€"/>
      <sheetName val="Tai khoan"/>
      <sheetName val="XL$Poppy"/>
      <sheetName val="________"/>
      <sheetName val="DNP?-QL"/>
      <sheetName val="Sheet13___________??__x0004_______??_"/>
      <sheetName val="Ctiet02__duong257-272_xls_Bke"/>
      <sheetName val="Ctiet02___duong257-272_xls_Bke"/>
      <sheetName val="Sheet13㸰Ɂ숌Ɂ㹨Ɂu__duong257-2"/>
      <sheetName val="_¹½.,6³"/>
      <sheetName val="Ctiet02_x0000__x0018__ duong257"/>
      <sheetName val="Ctiet02__x0018__ duong257-272.x"/>
      <sheetName val="Sheet13_x0000__x0000__x0000__x0"/>
      <sheetName val="-272.xls_Bke01_x0000__x0000__x0"/>
      <sheetName val="-272.xls_Bke01____x0018__ duong"/>
      <sheetName val="Sheet8_x0000_͘_x0000__x0000__x0000__x0000__x0000__x0000__x0000__x0000__x0009__x0000_ᬤ͝_x0000__x0004__x0000__x0000__x0000__x0000__x0000__x0000_ᙄ͘_x0000_"/>
      <sheetName val="Sheet8?͘????????_x0009_?ᬤ͝?_x0004_??????ᙄ͘?"/>
      <sheetName val="-272.xls]Bke01"/>
      <sheetName val="_en 31,7_x0008_"/>
      <sheetName val="an 1_x001f_"/>
      <sheetName val="ㅰ଀"/>
      <sheetName val="?"/>
      <sheetName val="1"/>
      <sheetName val="Bke 90"/>
      <sheetName val="C|iet02__x0018__ duong257-272.xls_Bke"/>
      <sheetName val="Sheet8_x0000_͘_x0000__x0000__x0000__x0000__x0000__x0000__x0000__x0000_ _x0000_ᬤ͝_x0000__x0004__x0000__x0000__x0000__x0000__x0000__x0000_ᙄ͘_x0000_"/>
      <sheetName val="DNP_-QL"/>
      <sheetName val="Thuc_thanh"/>
      <sheetName val="Phuong_an_1"/>
      <sheetName val="Sheet13_x0000_㸰Ɂ_x0000__x0004__x0000_숌Ɂ_x0000_㹨Ɂ_x0000_u_x0000__x001a_[ duong25"/>
      <sheetName val="NXT-10T__4)"/>
      <sheetName val="Sheet13???????????㸰Ɂ???????숌Ɂ?"/>
      <sheetName val="DO_AM_DT"/>
      <sheetName val="CHITIET_VL-NC"/>
      <sheetName val="ptdg-01_(2)2"/>
      <sheetName val="NXT-10T_(2)2"/>
      <sheetName val="NXT-10T_(3)2"/>
      <sheetName val="NXT-9T_(2)2"/>
      <sheetName val="NXT-10T_(4)2"/>
      <sheetName val="Sheet1_(2)2"/>
      <sheetName val="dtct_cong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Tien_An_T112"/>
      <sheetName val="Bang_luong2"/>
      <sheetName val="Bang_CC2"/>
      <sheetName val="_Luong_nghien_2"/>
      <sheetName val="Tong_hop2"/>
      <sheetName val="Phuc_vu2"/>
      <sheetName val="May_Phat2"/>
      <sheetName val="dtct_cau2"/>
      <sheetName val="Sheet3_(2)1"/>
      <sheetName val="ptdg-00_(2)1"/>
      <sheetName val="02-_91"/>
      <sheetName val="Ctiet_91"/>
      <sheetName val="00_000001"/>
      <sheetName val="Sheet!_(2)1"/>
      <sheetName val="CORE_PLATE1"/>
      <sheetName val="TR_1"/>
      <sheetName val="TR__AJO1"/>
      <sheetName val="TR__ALO1"/>
      <sheetName val="DAT_51"/>
      <sheetName val="TR_PLUG1"/>
      <sheetName val="TR_BARREL1"/>
      <sheetName val="TR__JUKI1"/>
      <sheetName val="JUN_07__1"/>
      <sheetName val="INV_0706JPY1"/>
      <sheetName val="Schedule08_071"/>
      <sheetName val="CHENH_LECH1"/>
      <sheetName val="OKAYA_KH_ALO1"/>
      <sheetName val="OKAYA__(2)1"/>
      <sheetName val="OKAYA_1"/>
      <sheetName val="tra-vat-lieu_(duyet)1"/>
      <sheetName val="Tra_KS1"/>
      <sheetName val="[_duong257-272_1"/>
      <sheetName val="THKP_D1"/>
      <sheetName val="Bu_gia11"/>
      <sheetName val="Bu_gia_in1"/>
      <sheetName val="Bu_gia2"/>
      <sheetName val="CL_CL1"/>
      <sheetName val="__duong257-272_1"/>
      <sheetName val="NXT-10T__4)1"/>
      <sheetName val="Phuong_an_11"/>
      <sheetName val="Thuc_thanh1"/>
      <sheetName val="DO_AM_DT1"/>
      <sheetName val="ptdg-01_(2)3"/>
      <sheetName val="NXT-10T_(2)3"/>
      <sheetName val="NXT-10T_(3)3"/>
      <sheetName val="NXT-9T_(2)3"/>
      <sheetName val="NXT-10T_(4)3"/>
      <sheetName val="Sheet1_(2)3"/>
      <sheetName val="dtct_cong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Tien_An_T113"/>
      <sheetName val="Bang_luong3"/>
      <sheetName val="Bang_CC3"/>
      <sheetName val="_Luong_nghien_3"/>
      <sheetName val="Tong_hop3"/>
      <sheetName val="Phuc_vu3"/>
      <sheetName val="May_Phat3"/>
      <sheetName val="dtct_cau3"/>
      <sheetName val="Sheet3_(2)2"/>
      <sheetName val="ptdg-00_(2)2"/>
      <sheetName val="02-_92"/>
      <sheetName val="Ctiet_92"/>
      <sheetName val="00_000002"/>
      <sheetName val="Sheet!_(2)2"/>
      <sheetName val="CORE_PLATE2"/>
      <sheetName val="TR_2"/>
      <sheetName val="TR__AJO2"/>
      <sheetName val="TR__ALO2"/>
      <sheetName val="DAT_52"/>
      <sheetName val="TR_PLUG2"/>
      <sheetName val="TR_BARREL2"/>
      <sheetName val="TR__JUKI2"/>
      <sheetName val="JUN_07__2"/>
      <sheetName val="INV_0706JPY2"/>
      <sheetName val="Schedule08_072"/>
      <sheetName val="CHENH_LECH2"/>
      <sheetName val="OKAYA_KH_ALO2"/>
      <sheetName val="OKAYA__(2)2"/>
      <sheetName val="OKAYA_2"/>
      <sheetName val="tra-vat-lieu_(duyet)2"/>
      <sheetName val="Tra_KS2"/>
      <sheetName val="[_duong257-272_2"/>
      <sheetName val="THKP_D2"/>
      <sheetName val="Bu_gia12"/>
      <sheetName val="Bu_gia_in2"/>
      <sheetName val="Bu_gia3"/>
      <sheetName val="CL_CL2"/>
      <sheetName val="__duong257-272_2"/>
      <sheetName val="NXT-10T__4)2"/>
      <sheetName val="Phuong_an_12"/>
      <sheetName val="Thuc_thanh2"/>
      <sheetName val="DO_AM_DT2"/>
      <sheetName val="ptdg-01_(2)4"/>
      <sheetName val="NXT-10T_(2)4"/>
      <sheetName val="NXT-10T_(3)4"/>
      <sheetName val="NXT-9T_(2)4"/>
      <sheetName val="NXT-10T_(4)4"/>
      <sheetName val="Sheet1_(2)4"/>
      <sheetName val="dtct_cong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ien_An_T114"/>
      <sheetName val="Bang_luong4"/>
      <sheetName val="Bang_CC4"/>
      <sheetName val="_Luong_nghien_4"/>
      <sheetName val="Tong_hop4"/>
      <sheetName val="Phuc_vu4"/>
      <sheetName val="May_Phat4"/>
      <sheetName val="dtct_cau4"/>
      <sheetName val="Sheet3_(2)3"/>
      <sheetName val="ptdg-00_(2)3"/>
      <sheetName val="02-_93"/>
      <sheetName val="Ctiet_93"/>
      <sheetName val="00_000003"/>
      <sheetName val="Sheet!_(2)3"/>
      <sheetName val="CORE_PLATE3"/>
      <sheetName val="TR_3"/>
      <sheetName val="TR__AJO3"/>
      <sheetName val="TR__ALO3"/>
      <sheetName val="DAT_53"/>
      <sheetName val="TR_PLUG3"/>
      <sheetName val="TR_BARREL3"/>
      <sheetName val="TR__JUKI3"/>
      <sheetName val="JUN_07__3"/>
      <sheetName val="INV_0706JPY3"/>
      <sheetName val="Schedule08_073"/>
      <sheetName val="CHENH_LECH3"/>
      <sheetName val="OKAYA_KH_ALO3"/>
      <sheetName val="OKAYA__(2)3"/>
      <sheetName val="OKAYA_3"/>
      <sheetName val="ptd2_x0000__x0000_ (2)"/>
      <sheetName val="Shee42"/>
      <sheetName val=""/>
      <sheetName val="u[_duong257-2"/>
      <sheetName val="-272_xls]Bke01[_duong257-27"/>
      <sheetName val="CHITIET_VL-NC1"/>
      <sheetName val=" ¹½.,6³"/>
      <sheetName val="Ctiet02_x005f_x0000__x001"/>
      <sheetName val="Ctiet02__x005f_x0018__ duong257"/>
      <sheetName val="Sheet13_x005f_x0000__x000"/>
      <sheetName val="-272.xls_Bke01_x005f_x0000__x00"/>
      <sheetName val="-272.xls_Bke01____x005f_x0018__"/>
      <sheetName val="_x005f_x005f_x005f_x0004_en 31,"/>
      <sheetName val="Ctiet02_x005f_x005f_x0000"/>
      <sheetName val="Ctiet02__x005f_x005f_x001"/>
      <sheetName val="Sheet13_x005f_x005f_x0000"/>
      <sheetName val="-272.xls_Bke01_x005f_x005f_x005"/>
      <sheetName val="-272.xls_Bke01____x005f_x005f_x"/>
      <sheetName val="Ctiet02_x0000__x0018_[ duong257"/>
      <sheetName val="Ctiet02?_x0018_[ duong257-272.x"/>
      <sheetName val="-272.xls]Bke01_x0000__x0000__x0"/>
      <sheetName val="-272.xls]Bke01???_x0018_[ duong"/>
      <sheetName val="Sheet8?͘???????? ?ᬤ͝?_x0004_??????ᙄ͘?"/>
      <sheetName val="Ctiet02__x0018__ duong257"/>
      <sheetName val="-272.xls_Bke01_x0000__x00"/>
      <sheetName val="-272.xls_Bke01____x0018__"/>
      <sheetName val="_x005f_x0004_en 31,"/>
      <sheetName val="-272.xls_Bke01_x005"/>
      <sheetName val="-272.xls_Bke01____x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  <cell r="J117">
            <v>12517</v>
          </cell>
        </row>
        <row r="118">
          <cell r="G118" t="str">
            <v>Tra nh©n c«ng</v>
          </cell>
          <cell r="H118" t="str">
            <v>ThÐp b¶n</v>
          </cell>
          <cell r="I118" t="str">
            <v>kg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 refreshError="1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Tai khoan"/>
    </sheetNames>
    <sheetDataSet>
      <sheetData sheetId="0" refreshError="1">
        <row r="4">
          <cell r="M4">
            <v>94440</v>
          </cell>
        </row>
        <row r="5">
          <cell r="M5">
            <v>1275896</v>
          </cell>
        </row>
        <row r="6">
          <cell r="M6">
            <v>5250000</v>
          </cell>
        </row>
        <row r="7">
          <cell r="M7">
            <v>2800000</v>
          </cell>
        </row>
        <row r="8">
          <cell r="M8">
            <v>9569100</v>
          </cell>
        </row>
        <row r="9">
          <cell r="M9">
            <v>1394165</v>
          </cell>
        </row>
        <row r="10">
          <cell r="M10">
            <v>6251256</v>
          </cell>
        </row>
        <row r="11">
          <cell r="M11">
            <v>71130310</v>
          </cell>
        </row>
        <row r="12">
          <cell r="M12">
            <v>2372429.4</v>
          </cell>
        </row>
        <row r="13">
          <cell r="M13">
            <v>3199256</v>
          </cell>
        </row>
        <row r="14">
          <cell r="M14">
            <v>19000000</v>
          </cell>
        </row>
        <row r="15">
          <cell r="M15">
            <v>2159550</v>
          </cell>
        </row>
        <row r="16">
          <cell r="M16">
            <v>30400000</v>
          </cell>
        </row>
        <row r="17">
          <cell r="M17">
            <v>3455200</v>
          </cell>
        </row>
        <row r="18">
          <cell r="M18">
            <v>1120000</v>
          </cell>
        </row>
        <row r="19">
          <cell r="M19">
            <v>84176</v>
          </cell>
        </row>
        <row r="20">
          <cell r="M20">
            <v>924767.49999999988</v>
          </cell>
        </row>
        <row r="21">
          <cell r="M21">
            <v>11404446</v>
          </cell>
        </row>
        <row r="22">
          <cell r="M22">
            <v>65775</v>
          </cell>
        </row>
        <row r="23">
          <cell r="M23">
            <v>13530000</v>
          </cell>
        </row>
        <row r="24">
          <cell r="M24">
            <v>2616420</v>
          </cell>
        </row>
        <row r="25">
          <cell r="M25">
            <v>999780</v>
          </cell>
        </row>
        <row r="26">
          <cell r="M26">
            <v>1425303.0000000002</v>
          </cell>
        </row>
        <row r="27">
          <cell r="M27">
            <v>263100</v>
          </cell>
        </row>
        <row r="28">
          <cell r="M28">
            <v>4560000</v>
          </cell>
        </row>
        <row r="29">
          <cell r="M29">
            <v>1641120</v>
          </cell>
        </row>
        <row r="30">
          <cell r="M30">
            <v>518280</v>
          </cell>
        </row>
        <row r="31">
          <cell r="M31">
            <v>131550</v>
          </cell>
        </row>
        <row r="32">
          <cell r="M32">
            <v>77742</v>
          </cell>
        </row>
        <row r="33">
          <cell r="M33">
            <v>149967</v>
          </cell>
        </row>
        <row r="34">
          <cell r="M34">
            <v>2052000</v>
          </cell>
        </row>
        <row r="35">
          <cell r="M35">
            <v>1188000</v>
          </cell>
        </row>
        <row r="36">
          <cell r="M36">
            <v>57000000</v>
          </cell>
        </row>
        <row r="37">
          <cell r="M37">
            <v>72502790.200000003</v>
          </cell>
        </row>
        <row r="38">
          <cell r="M38">
            <v>6478500</v>
          </cell>
        </row>
        <row r="39">
          <cell r="M39">
            <v>5366553</v>
          </cell>
        </row>
        <row r="40">
          <cell r="M40">
            <v>26793480</v>
          </cell>
        </row>
        <row r="41">
          <cell r="M41">
            <v>1983240</v>
          </cell>
        </row>
        <row r="42">
          <cell r="M42">
            <v>57893055</v>
          </cell>
        </row>
        <row r="43">
          <cell r="M43">
            <v>5180000</v>
          </cell>
        </row>
        <row r="44">
          <cell r="M44">
            <v>9432624.5999999996</v>
          </cell>
        </row>
        <row r="45">
          <cell r="M45">
            <v>19727806.800000001</v>
          </cell>
        </row>
        <row r="46">
          <cell r="M46">
            <v>6892704</v>
          </cell>
        </row>
        <row r="47">
          <cell r="M47">
            <v>8948031</v>
          </cell>
        </row>
        <row r="48">
          <cell r="M48">
            <v>25800000</v>
          </cell>
        </row>
        <row r="49">
          <cell r="M49">
            <v>9675000</v>
          </cell>
        </row>
        <row r="50">
          <cell r="M50">
            <v>22457880</v>
          </cell>
        </row>
        <row r="51">
          <cell r="M51">
            <v>114000000</v>
          </cell>
        </row>
        <row r="52">
          <cell r="M52">
            <v>4103050</v>
          </cell>
        </row>
        <row r="53">
          <cell r="M53">
            <v>12957000</v>
          </cell>
        </row>
        <row r="54">
          <cell r="M54">
            <v>114000000</v>
          </cell>
        </row>
        <row r="55">
          <cell r="M55">
            <v>13300000</v>
          </cell>
        </row>
        <row r="56">
          <cell r="M56">
            <v>897180</v>
          </cell>
        </row>
        <row r="57">
          <cell r="M57">
            <v>12957000</v>
          </cell>
        </row>
        <row r="62">
          <cell r="M62">
            <v>4134000</v>
          </cell>
        </row>
        <row r="63">
          <cell r="M63">
            <v>3200000</v>
          </cell>
        </row>
        <row r="64">
          <cell r="M64">
            <v>5100000</v>
          </cell>
        </row>
        <row r="65">
          <cell r="M65">
            <v>958000</v>
          </cell>
        </row>
        <row r="66">
          <cell r="M66">
            <v>7040000</v>
          </cell>
        </row>
        <row r="67">
          <cell r="M67">
            <v>4500000</v>
          </cell>
        </row>
        <row r="68">
          <cell r="M68">
            <v>960000</v>
          </cell>
        </row>
        <row r="69">
          <cell r="M69">
            <v>14440000</v>
          </cell>
        </row>
        <row r="70">
          <cell r="M70">
            <v>14060000</v>
          </cell>
        </row>
        <row r="71">
          <cell r="M71">
            <v>8000000</v>
          </cell>
        </row>
        <row r="72">
          <cell r="M72">
            <v>7040000</v>
          </cell>
        </row>
        <row r="73">
          <cell r="M73">
            <v>3300000</v>
          </cell>
        </row>
        <row r="74">
          <cell r="M74">
            <v>6000000</v>
          </cell>
        </row>
        <row r="75">
          <cell r="M75">
            <v>1150000</v>
          </cell>
        </row>
        <row r="76">
          <cell r="M76">
            <v>860000</v>
          </cell>
        </row>
        <row r="77">
          <cell r="M77">
            <v>1520000</v>
          </cell>
        </row>
        <row r="78">
          <cell r="M78">
            <v>1480000</v>
          </cell>
        </row>
        <row r="79">
          <cell r="M79">
            <v>14250000</v>
          </cell>
        </row>
        <row r="80">
          <cell r="M80">
            <v>4550000</v>
          </cell>
        </row>
        <row r="81">
          <cell r="M81">
            <v>10560000</v>
          </cell>
        </row>
        <row r="82">
          <cell r="M82">
            <v>3200000</v>
          </cell>
        </row>
        <row r="83">
          <cell r="M83">
            <v>4950000</v>
          </cell>
        </row>
        <row r="84">
          <cell r="M84">
            <v>2670000</v>
          </cell>
        </row>
        <row r="85">
          <cell r="M85">
            <v>1168000</v>
          </cell>
        </row>
        <row r="86">
          <cell r="M86">
            <v>990000</v>
          </cell>
        </row>
        <row r="87">
          <cell r="M87">
            <v>1500000</v>
          </cell>
        </row>
        <row r="88">
          <cell r="M88">
            <v>14440000</v>
          </cell>
        </row>
        <row r="89">
          <cell r="M89">
            <v>9600000</v>
          </cell>
        </row>
        <row r="90">
          <cell r="M90">
            <v>3600000</v>
          </cell>
        </row>
        <row r="91">
          <cell r="M91">
            <v>1140000</v>
          </cell>
        </row>
        <row r="92">
          <cell r="M92">
            <v>14440000</v>
          </cell>
        </row>
        <row r="93">
          <cell r="M93">
            <v>10240000</v>
          </cell>
        </row>
        <row r="94">
          <cell r="M94">
            <v>3000000</v>
          </cell>
        </row>
        <row r="95">
          <cell r="M95">
            <v>1160000</v>
          </cell>
        </row>
        <row r="96">
          <cell r="M96">
            <v>1520000</v>
          </cell>
        </row>
        <row r="97">
          <cell r="M97">
            <v>1520000</v>
          </cell>
        </row>
        <row r="98">
          <cell r="M98">
            <v>14440000</v>
          </cell>
        </row>
        <row r="99">
          <cell r="M99">
            <v>9600000</v>
          </cell>
        </row>
        <row r="100">
          <cell r="M100">
            <v>4500000</v>
          </cell>
        </row>
        <row r="101">
          <cell r="M101">
            <v>1200000</v>
          </cell>
        </row>
        <row r="102">
          <cell r="M102">
            <v>1520000</v>
          </cell>
        </row>
        <row r="103">
          <cell r="M103">
            <v>14440000</v>
          </cell>
        </row>
        <row r="104">
          <cell r="M104">
            <v>8000000</v>
          </cell>
        </row>
        <row r="105">
          <cell r="M105">
            <v>7040000</v>
          </cell>
        </row>
        <row r="106">
          <cell r="M106">
            <v>2600000</v>
          </cell>
        </row>
        <row r="107">
          <cell r="M107">
            <v>2310000</v>
          </cell>
        </row>
        <row r="108">
          <cell r="M108">
            <v>3900000</v>
          </cell>
        </row>
        <row r="109">
          <cell r="M109">
            <v>1150000</v>
          </cell>
        </row>
        <row r="110">
          <cell r="M110">
            <v>640000</v>
          </cell>
        </row>
        <row r="111">
          <cell r="M111">
            <v>1520000</v>
          </cell>
        </row>
        <row r="112">
          <cell r="M112">
            <v>15580000</v>
          </cell>
        </row>
        <row r="113">
          <cell r="M113">
            <v>14440000</v>
          </cell>
        </row>
        <row r="114">
          <cell r="M114">
            <v>14440000</v>
          </cell>
        </row>
        <row r="115">
          <cell r="M115">
            <v>9280000</v>
          </cell>
        </row>
        <row r="116">
          <cell r="M116">
            <v>2310000</v>
          </cell>
        </row>
        <row r="117">
          <cell r="M117">
            <v>3000000</v>
          </cell>
        </row>
        <row r="118">
          <cell r="M118">
            <v>1210000</v>
          </cell>
        </row>
        <row r="119">
          <cell r="M119">
            <v>1520000</v>
          </cell>
        </row>
        <row r="120">
          <cell r="M120">
            <v>1520000</v>
          </cell>
        </row>
        <row r="121">
          <cell r="M121">
            <v>8000000</v>
          </cell>
        </row>
        <row r="122">
          <cell r="M122">
            <v>3000000</v>
          </cell>
        </row>
        <row r="123">
          <cell r="M123">
            <v>950000</v>
          </cell>
        </row>
        <row r="124">
          <cell r="M124">
            <v>8960000</v>
          </cell>
        </row>
        <row r="125">
          <cell r="M125">
            <v>1450000</v>
          </cell>
        </row>
        <row r="126">
          <cell r="M126">
            <v>3120000</v>
          </cell>
        </row>
        <row r="127">
          <cell r="M127">
            <v>1180000</v>
          </cell>
        </row>
        <row r="128">
          <cell r="M128">
            <v>15200000</v>
          </cell>
        </row>
        <row r="129">
          <cell r="M129">
            <v>5400000</v>
          </cell>
        </row>
        <row r="130">
          <cell r="M130">
            <v>7200000</v>
          </cell>
        </row>
        <row r="131">
          <cell r="M131">
            <v>8320000</v>
          </cell>
        </row>
        <row r="132">
          <cell r="M132">
            <v>2030000</v>
          </cell>
        </row>
        <row r="133">
          <cell r="M133">
            <v>3900000</v>
          </cell>
        </row>
        <row r="134">
          <cell r="M134">
            <v>890000</v>
          </cell>
        </row>
        <row r="135">
          <cell r="M135">
            <v>1380000</v>
          </cell>
        </row>
        <row r="136">
          <cell r="M136">
            <v>1600000</v>
          </cell>
        </row>
        <row r="137">
          <cell r="M137">
            <v>10560000</v>
          </cell>
        </row>
        <row r="138">
          <cell r="M138">
            <v>990000</v>
          </cell>
        </row>
        <row r="139">
          <cell r="M139">
            <v>6400000</v>
          </cell>
        </row>
        <row r="140">
          <cell r="M140">
            <v>12800000</v>
          </cell>
        </row>
        <row r="141">
          <cell r="M141">
            <v>4420000</v>
          </cell>
        </row>
        <row r="142">
          <cell r="M142">
            <v>940000</v>
          </cell>
        </row>
        <row r="143">
          <cell r="M143">
            <v>1200000</v>
          </cell>
        </row>
        <row r="144">
          <cell r="M144">
            <v>15200000</v>
          </cell>
        </row>
        <row r="145">
          <cell r="M145">
            <v>1600000</v>
          </cell>
        </row>
        <row r="146">
          <cell r="M146">
            <v>14440000</v>
          </cell>
        </row>
        <row r="147">
          <cell r="M147">
            <v>12540000</v>
          </cell>
        </row>
        <row r="148">
          <cell r="M148">
            <v>9600000</v>
          </cell>
        </row>
        <row r="149">
          <cell r="M149">
            <v>3075000</v>
          </cell>
        </row>
        <row r="150">
          <cell r="M150">
            <v>1650000</v>
          </cell>
        </row>
        <row r="151">
          <cell r="M151">
            <v>3000000</v>
          </cell>
        </row>
        <row r="152">
          <cell r="M152">
            <v>1200000</v>
          </cell>
        </row>
        <row r="153">
          <cell r="M153">
            <v>1520000</v>
          </cell>
        </row>
        <row r="154">
          <cell r="M154">
            <v>1620000</v>
          </cell>
        </row>
        <row r="155">
          <cell r="M155">
            <v>8000000</v>
          </cell>
        </row>
        <row r="156">
          <cell r="M156">
            <v>1650000</v>
          </cell>
        </row>
        <row r="157">
          <cell r="M157">
            <v>4500000</v>
          </cell>
        </row>
        <row r="158">
          <cell r="M158">
            <v>1150000</v>
          </cell>
        </row>
        <row r="159">
          <cell r="M159">
            <v>15200000</v>
          </cell>
        </row>
        <row r="160">
          <cell r="M160">
            <v>1600000</v>
          </cell>
        </row>
        <row r="161">
          <cell r="M161">
            <v>5390000</v>
          </cell>
        </row>
        <row r="162">
          <cell r="M162">
            <v>3072000</v>
          </cell>
        </row>
        <row r="163">
          <cell r="M163">
            <v>1450000</v>
          </cell>
        </row>
        <row r="164">
          <cell r="M164">
            <v>3900000</v>
          </cell>
        </row>
        <row r="165">
          <cell r="M165">
            <v>400000</v>
          </cell>
        </row>
        <row r="166">
          <cell r="M166">
            <v>750000</v>
          </cell>
        </row>
        <row r="167">
          <cell r="M167">
            <v>14440000</v>
          </cell>
        </row>
        <row r="168">
          <cell r="M168">
            <v>3500000</v>
          </cell>
        </row>
        <row r="169">
          <cell r="M169">
            <v>3200000</v>
          </cell>
        </row>
        <row r="170">
          <cell r="M170">
            <v>1230000</v>
          </cell>
        </row>
        <row r="171">
          <cell r="M171">
            <v>4950000</v>
          </cell>
        </row>
        <row r="172">
          <cell r="M172">
            <v>3000000</v>
          </cell>
        </row>
        <row r="173">
          <cell r="M173">
            <v>1100000</v>
          </cell>
        </row>
        <row r="174">
          <cell r="M174">
            <v>1640000</v>
          </cell>
        </row>
        <row r="175">
          <cell r="M175">
            <v>6450000</v>
          </cell>
        </row>
        <row r="176">
          <cell r="M176">
            <v>8917500</v>
          </cell>
        </row>
        <row r="177">
          <cell r="M177">
            <v>1470000</v>
          </cell>
        </row>
        <row r="178">
          <cell r="M178">
            <v>8200000</v>
          </cell>
        </row>
        <row r="179">
          <cell r="M179">
            <v>15200000</v>
          </cell>
        </row>
        <row r="180">
          <cell r="M180">
            <v>7600000</v>
          </cell>
        </row>
        <row r="181">
          <cell r="M181">
            <v>3500000</v>
          </cell>
        </row>
        <row r="182">
          <cell r="M182">
            <v>8000000</v>
          </cell>
        </row>
        <row r="183">
          <cell r="M183">
            <v>4800000</v>
          </cell>
        </row>
        <row r="184">
          <cell r="M184">
            <v>3300000</v>
          </cell>
        </row>
        <row r="185">
          <cell r="M185">
            <v>3000000</v>
          </cell>
        </row>
        <row r="186">
          <cell r="M186">
            <v>3000000</v>
          </cell>
        </row>
        <row r="187">
          <cell r="M187">
            <v>1150000</v>
          </cell>
        </row>
        <row r="188">
          <cell r="M188">
            <v>950000</v>
          </cell>
        </row>
        <row r="189">
          <cell r="M189">
            <v>1600000</v>
          </cell>
        </row>
        <row r="190">
          <cell r="M190">
            <v>1600000</v>
          </cell>
        </row>
        <row r="191">
          <cell r="M191">
            <v>14820000</v>
          </cell>
        </row>
        <row r="192">
          <cell r="M192">
            <v>350000</v>
          </cell>
        </row>
        <row r="193">
          <cell r="M193">
            <v>8640000</v>
          </cell>
        </row>
        <row r="194">
          <cell r="M194">
            <v>3900000</v>
          </cell>
        </row>
        <row r="195">
          <cell r="M195">
            <v>1140000</v>
          </cell>
        </row>
        <row r="196">
          <cell r="M196">
            <v>1560000</v>
          </cell>
        </row>
        <row r="197">
          <cell r="M197">
            <v>8000000</v>
          </cell>
        </row>
        <row r="198">
          <cell r="M198">
            <v>2900000</v>
          </cell>
        </row>
        <row r="199">
          <cell r="M199">
            <v>2600000</v>
          </cell>
        </row>
        <row r="200">
          <cell r="M200">
            <v>1150000</v>
          </cell>
        </row>
        <row r="201">
          <cell r="M201">
            <v>2911000</v>
          </cell>
        </row>
        <row r="202">
          <cell r="M202">
            <v>12502000</v>
          </cell>
        </row>
        <row r="203">
          <cell r="M203">
            <v>15200000</v>
          </cell>
        </row>
        <row r="204">
          <cell r="M204">
            <v>6400000</v>
          </cell>
        </row>
        <row r="205">
          <cell r="M205">
            <v>2080000</v>
          </cell>
        </row>
        <row r="206">
          <cell r="M206">
            <v>3480000</v>
          </cell>
        </row>
        <row r="207">
          <cell r="M207">
            <v>1000000</v>
          </cell>
        </row>
        <row r="208">
          <cell r="M208">
            <v>1600000</v>
          </cell>
        </row>
        <row r="209">
          <cell r="M209">
            <v>1600000</v>
          </cell>
        </row>
        <row r="210">
          <cell r="M210">
            <v>15200000</v>
          </cell>
        </row>
        <row r="211">
          <cell r="M211">
            <v>9000000</v>
          </cell>
        </row>
        <row r="212">
          <cell r="M212">
            <v>3120000</v>
          </cell>
        </row>
        <row r="213">
          <cell r="M213">
            <v>990000</v>
          </cell>
        </row>
        <row r="214">
          <cell r="M214">
            <v>1600000</v>
          </cell>
        </row>
        <row r="215">
          <cell r="M215">
            <v>15200000</v>
          </cell>
        </row>
        <row r="216">
          <cell r="M216">
            <v>1600000</v>
          </cell>
        </row>
        <row r="217">
          <cell r="M217">
            <v>8200000</v>
          </cell>
        </row>
        <row r="218">
          <cell r="M218">
            <v>7600000</v>
          </cell>
        </row>
        <row r="219">
          <cell r="M219">
            <v>1600000</v>
          </cell>
        </row>
        <row r="220">
          <cell r="M220">
            <v>8000000</v>
          </cell>
        </row>
        <row r="221">
          <cell r="M221">
            <v>3300000</v>
          </cell>
        </row>
        <row r="222">
          <cell r="M222">
            <v>3000000</v>
          </cell>
        </row>
        <row r="223">
          <cell r="M223">
            <v>1150000</v>
          </cell>
        </row>
      </sheetData>
      <sheetData sheetId="1" refreshError="1">
        <row r="6">
          <cell r="O6" t="str">
            <v>GCL-</v>
          </cell>
        </row>
        <row r="7">
          <cell r="O7" t="str">
            <v>GL01-66000</v>
          </cell>
        </row>
        <row r="8">
          <cell r="O8" t="str">
            <v>GL02-41000</v>
          </cell>
        </row>
        <row r="9">
          <cell r="O9" t="str">
            <v>GL03-35000</v>
          </cell>
        </row>
        <row r="10">
          <cell r="O10" t="str">
            <v>GL04-38000</v>
          </cell>
        </row>
        <row r="11">
          <cell r="O11" t="str">
            <v>GO01-7000</v>
          </cell>
        </row>
        <row r="12">
          <cell r="O12" t="str">
            <v>GO02-10000</v>
          </cell>
        </row>
        <row r="13">
          <cell r="O13" t="str">
            <v>GO03-28326.2</v>
          </cell>
        </row>
        <row r="14">
          <cell r="O14" t="str">
            <v>GO04-26164.2</v>
          </cell>
        </row>
        <row r="15">
          <cell r="O15" t="str">
            <v>GO05-32822.4</v>
          </cell>
        </row>
        <row r="16">
          <cell r="O16" t="str">
            <v>GO06-36000</v>
          </cell>
        </row>
        <row r="17">
          <cell r="O17" t="str">
            <v>GO07-30011</v>
          </cell>
        </row>
        <row r="18">
          <cell r="O18" t="str">
            <v>GL05-37275.8</v>
          </cell>
        </row>
        <row r="19">
          <cell r="O19" t="str">
            <v>GL06-35945.9</v>
          </cell>
        </row>
        <row r="20">
          <cell r="O20" t="str">
            <v>GL07-35000</v>
          </cell>
        </row>
        <row r="21">
          <cell r="O21" t="str">
            <v>GL08-31898.6</v>
          </cell>
        </row>
        <row r="22">
          <cell r="O22" t="str">
            <v>GL09-50923.2</v>
          </cell>
        </row>
        <row r="23">
          <cell r="O23" t="str">
            <v>GL10-52722.7</v>
          </cell>
        </row>
        <row r="24">
          <cell r="O24" t="str">
            <v>GL11-48181.9</v>
          </cell>
        </row>
        <row r="25">
          <cell r="O25" t="str">
            <v>GL12-49090.6</v>
          </cell>
        </row>
        <row r="26">
          <cell r="O26" t="str">
            <v>GL13-64500</v>
          </cell>
        </row>
        <row r="27">
          <cell r="O27" t="str">
            <v>GL14-72000</v>
          </cell>
        </row>
        <row r="28">
          <cell r="O28" t="str">
            <v>GL15-0</v>
          </cell>
        </row>
        <row r="29">
          <cell r="O29" t="str">
            <v>GL16-61674</v>
          </cell>
        </row>
        <row r="30">
          <cell r="O30" t="str">
            <v>GL17-56144.7</v>
          </cell>
        </row>
        <row r="31">
          <cell r="O31" t="str">
            <v>GL18-57000.7</v>
          </cell>
        </row>
        <row r="32">
          <cell r="O32" t="str">
            <v>GL19-38115.1</v>
          </cell>
        </row>
        <row r="33">
          <cell r="O33" t="str">
            <v>GL20-81000</v>
          </cell>
        </row>
        <row r="34">
          <cell r="O34" t="str">
            <v>GL21-57272.7</v>
          </cell>
        </row>
        <row r="35">
          <cell r="O35" t="str">
            <v>GL22-61500</v>
          </cell>
        </row>
        <row r="36">
          <cell r="O36" t="str">
            <v>GL23-0</v>
          </cell>
        </row>
        <row r="37">
          <cell r="O37" t="str">
            <v>VCG-2628.7</v>
          </cell>
        </row>
        <row r="38">
          <cell r="O38" t="str">
            <v>VCH-4319.1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gvl"/>
      <sheetName val="bravo4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TCT"/>
      <sheetName val="Tai khoan"/>
      <sheetName val="THTram"/>
      <sheetName val="DOAM0654CAS"/>
      <sheetName val="hold5"/>
      <sheetName val="hold6"/>
      <sheetName val="Tra_bang"/>
      <sheetName val="t"/>
      <sheetName val="TVL"/>
      <sheetName val="BK N111"/>
      <sheetName val="BKN111(06)"/>
      <sheetName val="XL4Poppy"/>
      <sheetName val="KSTK-tkkd"/>
      <sheetName val="NEW-PANEL"/>
      <sheetName val="Pÿÿÿÿcau"/>
      <sheetName val="SILICATE"/>
      <sheetName val=""/>
      <sheetName val="dtct ccu"/>
      <sheetName val="tra_vat_lieu"/>
      <sheetName val="dtct cong_ȁ"/>
      <sheetName val="dtct cong__"/>
      <sheetName val="4"/>
      <sheetName val="TH_cong"/>
      <sheetName val="dtct_cong"/>
      <sheetName val="ptdg_cong"/>
      <sheetName val="PTDG_cau"/>
      <sheetName val="dtct_cau"/>
      <sheetName val="Chi_tiet"/>
      <sheetName val="dtct_congȁ"/>
      <sheetName val="tungphal"/>
      <sheetName val="Tai_khoan"/>
      <sheetName val="BKN111(06("/>
      <sheetName val="VC-Dу-DH"/>
      <sheetName val="ptdg"/>
      <sheetName val="_"/>
      <sheetName val="B_tra"/>
      <sheetName val="dtct_cong_"/>
      <sheetName val="VC-D_-DH"/>
      <sheetName val="dtct cong_x0000_ȁ"/>
      <sheetName val="dtct cong_x0000_?"/>
      <sheetName val="dtct_x0000_cong"/>
      <sheetName val="dtct cong?ȁ"/>
      <sheetName val="dtct cong??"/>
      <sheetName val="dtct?cong"/>
      <sheetName val="?"/>
      <sheetName val="dtct_cong?"/>
      <sheetName val="dtct cong_?"/>
      <sheetName val="VC-D?-DH"/>
      <sheetName val="THCT"/>
      <sheetName val="THDZ0,4"/>
      <sheetName val="TH DZ35"/>
      <sheetName val="Don gia-cau"/>
      <sheetName val="BK_N111"/>
      <sheetName val="dtct_cong?ȁ"/>
      <sheetName val="dtct_cong??"/>
      <sheetName val="dtct_ccu"/>
      <sheetName val="dtct_cong_ȁ"/>
      <sheetName val="dtct_cong__"/>
      <sheetName val="TH VL, NC, DDHT Thanhphuoc"/>
      <sheetName val="cong32-38"/>
      <sheetName val="trabšng"/>
      <sheetName val="KKKKKKKK"/>
      <sheetName val="dtct cong_x005f_x0000_ȁ"/>
      <sheetName val="dtct cong_x005f_x0000__"/>
      <sheetName val="dtct_x005f_x0000_cong"/>
      <sheetName val="_x005f_x0000_"/>
      <sheetName val="dtct cong_x005f_x0000_?"/>
      <sheetName val="Shedt18"/>
      <sheetName val="????????"/>
      <sheetName val="BANGTRA"/>
      <sheetName val="²_x0000__x0000_t13"/>
      <sheetName val="dtct cong_x005f_x005f_x005f_x0000_ȁ"/>
      <sheetName val="dtct cong_x005f_x005f_x005f_x0000__"/>
      <sheetName val="dtct_x005f_x005f_x005f_x0000_cong"/>
      <sheetName val="_x005f_x005f_x005f_x0000_"/>
      <sheetName val="CT1"/>
      <sheetName val="dtct cong_x005f_x005f_x005f_x005f_x005f_x005f_x00"/>
      <sheetName val="dtct_x005f_x005f_x005f_x005f_x005f_x005f_x005f_x0000_co"/>
      <sheetName val="_x005f_x005f_x005f_x005f_x005f_x005f_x005f_x0000_"/>
      <sheetName val="TH_cong1"/>
      <sheetName val="dtct_cong1"/>
      <sheetName val="ptdg_cong1"/>
      <sheetName val="PTDG_cau1"/>
      <sheetName val="dtct_cau1"/>
      <sheetName val="Chi_tiet1"/>
      <sheetName val="Tai_khoan1"/>
      <sheetName val="dtct_cong_?"/>
      <sheetName val="TH_DZ35"/>
      <sheetName val="TH_VL,_NC,_DDHT_Thanhphuoc"/>
      <sheetName val="²"/>
      <sheetName val="trabng"/>
      <sheetName val="________"/>
      <sheetName val="dtct cong_x0000__"/>
      <sheetName val="trabafg3"/>
      <sheetName val="Don_gia-cau"/>
      <sheetName val="²??t13"/>
      <sheetName val="dongia _2_"/>
      <sheetName val="²__t13"/>
      <sheetName val="TH_cong2"/>
      <sheetName val="dtct_cong2"/>
      <sheetName val="ptdg_cong2"/>
      <sheetName val="PTDG_cau2"/>
      <sheetName val="dtct_cau2"/>
      <sheetName val="Chi_tiet2"/>
      <sheetName val="Tai_khoan2"/>
      <sheetName val="BK_N1111"/>
      <sheetName val="dtct_ccu1"/>
      <sheetName val="dtct_cong?ȁ1"/>
      <sheetName val="dtct_cong??1"/>
      <sheetName val="dtct_cong_ȁ1"/>
      <sheetName val="dtct_cong__1"/>
      <sheetName val="TH_DZ351"/>
      <sheetName val="dtct_cong_?1"/>
      <sheetName val="TH_VL,_NC,_DDHT_Thanhphuoc1"/>
      <sheetName val="TH_cong3"/>
      <sheetName val="dtct_cong3"/>
      <sheetName val="ptdg_cong3"/>
      <sheetName val="PTDG_cau3"/>
      <sheetName val="dtct_cau3"/>
      <sheetName val="Chi_tiet3"/>
      <sheetName val="Tai_khoan3"/>
      <sheetName val="BK_N1112"/>
      <sheetName val="dtct_ccu2"/>
      <sheetName val="dtct_cong?ȁ2"/>
      <sheetName val="dtct_cong??2"/>
      <sheetName val="dtct_cong_ȁ2"/>
      <sheetName val="dtct_cong__2"/>
      <sheetName val="TH_DZ352"/>
      <sheetName val="dtct_cong_?2"/>
      <sheetName val="TH_VL,_NC,_DDHT_Thanhphuoc2"/>
      <sheetName val="TH_cong4"/>
      <sheetName val="dtct_cong4"/>
      <sheetName val="ptdg_cong4"/>
      <sheetName val="PTDG_cau4"/>
      <sheetName val="dtct_cau4"/>
      <sheetName val="Chi_tiet4"/>
      <sheetName val="Tai_khoan4"/>
      <sheetName val="BK_N1113"/>
      <sheetName val="dtct_ccu3"/>
      <sheetName val="dtct_cong?ȁ3"/>
      <sheetName val="dtct_cong??3"/>
      <sheetName val="dtct_cong_ȁ3"/>
      <sheetName val="dtct_cong__3"/>
      <sheetName val="TH_DZ353"/>
      <sheetName val="dtct_cong_?3"/>
      <sheetName val="TH_VL,_NC,_DDHT_Thanhphuoc3"/>
      <sheetName val="gvd"/>
      <sheetName val="Don_gia-cau1"/>
      <sheetName val="Cheet9"/>
      <sheetName val="dtct_x005f_x005f_x005f_x0000_co"/>
      <sheetName val="dtct cong?_"/>
      <sheetName val="bang tra"/>
      <sheetName val="TH_cong5"/>
      <sheetName val="dtct_cong5"/>
      <sheetName val="ptdg_cong5"/>
      <sheetName val="PTDG_cau5"/>
      <sheetName val="dtct_cau5"/>
      <sheetName val="Chi_tiet5"/>
      <sheetName val="Tai_khoan5"/>
      <sheetName val="BK_N1114"/>
      <sheetName val="dtct_cong?ȁ4"/>
      <sheetName val="dtct_cong??4"/>
      <sheetName val="dtct_ccu4"/>
      <sheetName val="TH_DZ354"/>
      <sheetName val="dtct_cong_ȁ4"/>
      <sheetName val="dtct_cong__4"/>
      <sheetName val="dtct_cong_?4"/>
      <sheetName val="TH_cong6"/>
      <sheetName val="dtct_cong6"/>
      <sheetName val="ptdg_cong6"/>
      <sheetName val="PTDG_cau6"/>
      <sheetName val="dtct_cau6"/>
      <sheetName val="Chi_tiet6"/>
      <sheetName val="Tai_khoan6"/>
      <sheetName val="BK_N1115"/>
      <sheetName val="dtct_cong?ȁ5"/>
      <sheetName val="dtct_cong??5"/>
      <sheetName val="dtct_ccu5"/>
      <sheetName val="TH_DZ355"/>
      <sheetName val="dtct_cong_ȁ5"/>
      <sheetName val="dtct_cong__5"/>
      <sheetName val="dtct_cong_?5"/>
      <sheetName val="TH_cong7"/>
      <sheetName val="dtct_cong7"/>
      <sheetName val="ptdg_cong7"/>
      <sheetName val="PTDG_cau7"/>
      <sheetName val="dtct_cau7"/>
      <sheetName val="Chi_tiet7"/>
      <sheetName val="Tai_khoan7"/>
      <sheetName val="BK_N1116"/>
      <sheetName val="dtct_cong?ȁ6"/>
      <sheetName val="dtct_cong??6"/>
      <sheetName val="dtct_ccu6"/>
      <sheetName val="TH_DZ356"/>
      <sheetName val="dtct_cong_ȁ6"/>
      <sheetName val="dtct_cong__6"/>
      <sheetName val="dtct_cong_?6"/>
      <sheetName val="TH_cong8"/>
      <sheetName val="dtct_cong8"/>
      <sheetName val="ptdg_cong8"/>
      <sheetName val="PTDG_cau8"/>
      <sheetName val="dtct_cau8"/>
      <sheetName val="Chi_tiet8"/>
      <sheetName val="Tai_khoan8"/>
      <sheetName val="BK_N1117"/>
      <sheetName val="dtct_cong?ȁ7"/>
      <sheetName val="dtct_cong??7"/>
      <sheetName val="dtct_ccu7"/>
      <sheetName val="TH_DZ357"/>
      <sheetName val="dtct_cong_ȁ7"/>
      <sheetName val="dtct_cong__7"/>
      <sheetName val="dtct_cong_?7"/>
      <sheetName val="Ts"/>
      <sheetName val="Gia KS"/>
      <sheetName val="Thuc thanh"/>
      <sheetName val="dtct_cong_x005f_x005f_x005f_x005f_x005f_x005f_x_2"/>
      <sheetName val="dtct_cong_x005f_x005f_x005f_x005f_x005f_x005f_x_3"/>
      <sheetName val="dtct_x005f_x005f_x005f_x005f_x005f_x005f_x005f_x0000__2"/>
      <sheetName val="TH_VL,_NC,_DDHT_Thanhphuoc4"/>
      <sheetName val="dtct_cong_x005f_x0000_ȁ"/>
      <sheetName val="dtct_cong_x005f_x0000__"/>
      <sheetName val="dtct_cong_x005f_x0000_?"/>
      <sheetName val="bang_tra"/>
      <sheetName val="SOban"/>
      <sheetName val="MHH"/>
      <sheetName val="HDmua "/>
      <sheetName val="dtct cong_x005f_x005f_x00"/>
      <sheetName val="coso"/>
      <sheetName val="dtct_x005f_x0000_co"/>
      <sheetName val="dtct_x005f_x005f_x005f_x0000__2"/>
      <sheetName val="dtct_cong_x005f_x005f_x_2"/>
      <sheetName val="dtct_cong_x005f_x005f_x_3"/>
      <sheetName val="dtct cong_x00"/>
      <sheetName val="dtct_x0000_co"/>
      <sheetName val="dtct_x005f_x0000__2"/>
      <sheetName val="_x0000_"/>
      <sheetName val="Tra KS"/>
      <sheetName val="dtct_cong_x005f_x005f_x005f_x0000_ȁ"/>
      <sheetName val="dtct_cong_x005f_x005f_x005f_x0000__"/>
      <sheetName val="dtct_cong_x005f_x005f_x005f_x005f_x005f_x005f_x00"/>
      <sheetName val="NHATKYC"/>
      <sheetName val="BCX_NL"/>
      <sheetName val="tra-vat-l_x0000__x0000__x0000_"/>
      <sheetName val="_x0000_퀀夀Ѐ_x0000_턀夀Ѐ_x0000_툀夀Ѐ_x0000_팀夀Ѐ_x0000_퐀夀Ѐ_x0000_픀夀Ѐ_x0000_혀夀Ѐ_x0000_휀夀"/>
      <sheetName val="BO"/>
      <sheetName val="A6"/>
      <sheetName val="VL,NC"/>
      <sheetName val="Translation"/>
      <sheetName val="linha 130"/>
      <sheetName val="P????cau"/>
      <sheetName val="trab?ng"/>
      <sheetName val="dtct cong_x005f_x005f_x005f_x0000_?"/>
      <sheetName val="dtct_cong_x005f_x005f_x005f_x005f_x005f_x005f_x_4"/>
      <sheetName val="dtct_cong_x005f_x005f_x005f_x005f_x005f_x005f_x_5"/>
      <sheetName val="dtct_x005f_x005f_x005f_x005f_x005f_x005f_x005f_x0000__3"/>
      <sheetName val="ctTBA"/>
      <sheetName val="対応項目"/>
      <sheetName val="LEGEND"/>
      <sheetName val="²_x005f_x0000__x005f_x0000_t13"/>
      <sheetName val="_x005f_x0000__x005f_x0000__x005f_x0000__x005f_x0000__x0"/>
      <sheetName val="설계내역서"/>
      <sheetName val="기안"/>
      <sheetName val="실행철강하도"/>
      <sheetName val="SUMMARY"/>
      <sheetName val="NHATKY"/>
      <sheetName val="TH_cong9"/>
      <sheetName val="dtct_cong9"/>
      <sheetName val="ptdg_cong9"/>
      <sheetName val="PTDG_cau9"/>
      <sheetName val="dtct_cau9"/>
      <sheetName val="Chi_tiet9"/>
      <sheetName val="Tai_khoan9"/>
      <sheetName val="BK_N1118"/>
      <sheetName val="dtct_ccu8"/>
      <sheetName val="dtct_cong?ȁ8"/>
      <sheetName val="dtct_cong??8"/>
      <sheetName val="dtct_cong_ȁ8"/>
      <sheetName val="dtct_cong__8"/>
      <sheetName val="dtct_cong_?8"/>
      <sheetName val="TH_DZ358"/>
      <sheetName val="Don_gia-cau2"/>
      <sheetName val="dongia__2_"/>
      <sheetName val="dtct_cong?_"/>
      <sheetName val="TH_VL,_NC,_DDHT_Thanhphuoc6"/>
      <sheetName val="Don_gia-cau5"/>
      <sheetName val="Don_gia-cau3"/>
      <sheetName val="TH_VL,_NC,_DDHT_Thanhphuoc5"/>
      <sheetName val="Don_gia-cau4"/>
      <sheetName val="TH_VL,_NC,_DDHT_Thanhphuoc7"/>
      <sheetName val="Don_gia-cau6"/>
      <sheetName val="MTL$-INTER"/>
      <sheetName val="tra-vat-lieu (duyet)"/>
      <sheetName val="SoTHVT"/>
      <sheetName val="P____cau"/>
      <sheetName val="trab_ng"/>
      <sheetName val="dtct_x005f_x005f_x005f_x0000__3"/>
      <sheetName val="dtct_cong_x005f_x005f_x_4"/>
      <sheetName val="dtct_cong_x005f_x005f_x_5"/>
      <sheetName val="?_x0000__x0000_?t13"/>
      <sheetName val="????t13"/>
      <sheetName val="?__?t13"/>
      <sheetName val="____t13"/>
      <sheetName val="tra-vat-l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44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6">
          <cell r="A106">
            <v>40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3">
          <cell r="A343">
            <v>22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2">
          <cell r="A522">
            <v>25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TKP"/>
      <sheetName val="DK-KH"/>
    </sheetNames>
    <sheetDataSet>
      <sheetData sheetId="0" refreshError="1">
        <row r="46">
          <cell r="E46">
            <v>244169100.16579708</v>
          </cell>
          <cell r="F46">
            <v>1418312001.0819573</v>
          </cell>
          <cell r="H46">
            <v>408817874.18075442</v>
          </cell>
        </row>
      </sheetData>
      <sheetData sheetId="1" refreshError="1">
        <row r="9">
          <cell r="F9">
            <v>283455000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ettinh"/>
      <sheetName val="Sheet1"/>
      <sheetName val="Sheet2"/>
      <sheetName val="Sheet3"/>
      <sheetName val="00000000"/>
      <sheetName val="Tongke"/>
      <sheetName val="tra-vat-lieu"/>
      <sheetName val="M13PTDG"/>
      <sheetName val="dtct cong"/>
      <sheetName val="Chi tiet"/>
    </sheetNames>
    <sheetDataSet>
      <sheetData sheetId="0" refreshError="1">
        <row r="11">
          <cell r="I11">
            <v>15459.736699999999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chiettinh"/>
      <sheetName val="Phuong an 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chitiet"/>
      <sheetName val="DGTH"/>
      <sheetName val="giaduthau"/>
      <sheetName val="tonghop"/>
      <sheetName val="Sheet1"/>
      <sheetName val="giavatlieu"/>
      <sheetName val="00000000"/>
      <sheetName val="10000000"/>
      <sheetName val="20000000"/>
      <sheetName val="XL4Poppy"/>
      <sheetName val="Tong hop NC"/>
    </sheetNames>
    <sheetDataSet>
      <sheetData sheetId="0" refreshError="1">
        <row r="62">
          <cell r="A62" t="str">
            <v>I</v>
          </cell>
          <cell r="C62" t="str">
            <v>Nhµ hµnh chÝnh - hiÖu bé 2 tÇng</v>
          </cell>
        </row>
        <row r="63">
          <cell r="A63">
            <v>1</v>
          </cell>
          <cell r="B63" t="str">
            <v>BA1323</v>
          </cell>
          <cell r="C63" t="str">
            <v>§µo mãng s©u &lt;=2m, ®Êt cÊp II</v>
          </cell>
          <cell r="D63" t="str">
            <v>m3</v>
          </cell>
          <cell r="H63">
            <v>9221</v>
          </cell>
          <cell r="J63">
            <v>262.57900000000001</v>
          </cell>
        </row>
        <row r="64">
          <cell r="A64">
            <v>2</v>
          </cell>
          <cell r="B64" t="str">
            <v>CA1213</v>
          </cell>
          <cell r="C64" t="str">
            <v>§ãng cäc tre gia cè mãng L=3m, 30c/m2</v>
          </cell>
          <cell r="D64" t="str">
            <v>100m</v>
          </cell>
          <cell r="G64">
            <v>117920.25</v>
          </cell>
          <cell r="H64">
            <v>36449</v>
          </cell>
          <cell r="J64">
            <v>151.488</v>
          </cell>
        </row>
        <row r="65">
          <cell r="C65" t="str">
            <v>Cäc tre</v>
          </cell>
          <cell r="D65" t="str">
            <v>m</v>
          </cell>
          <cell r="E65">
            <v>105</v>
          </cell>
          <cell r="F65">
            <v>750</v>
          </cell>
          <cell r="G65">
            <v>78750</v>
          </cell>
        </row>
        <row r="66">
          <cell r="C66" t="str">
            <v>C©y chèng</v>
          </cell>
          <cell r="D66" t="str">
            <v>c©y</v>
          </cell>
          <cell r="E66">
            <v>1.65</v>
          </cell>
          <cell r="F66">
            <v>10000</v>
          </cell>
          <cell r="G66">
            <v>16500</v>
          </cell>
        </row>
        <row r="67">
          <cell r="C67" t="str">
            <v>Gç v¸n</v>
          </cell>
          <cell r="D67" t="str">
            <v>m3</v>
          </cell>
          <cell r="E67">
            <v>0.01</v>
          </cell>
          <cell r="F67">
            <v>1400000</v>
          </cell>
          <cell r="G67">
            <v>14000</v>
          </cell>
        </row>
        <row r="68">
          <cell r="C68" t="str">
            <v>D©y buéc</v>
          </cell>
          <cell r="D68" t="str">
            <v>kg</v>
          </cell>
          <cell r="E68">
            <v>0.47</v>
          </cell>
          <cell r="F68">
            <v>6500</v>
          </cell>
          <cell r="G68">
            <v>3055</v>
          </cell>
        </row>
        <row r="69">
          <cell r="C69" t="str">
            <v>VL#</v>
          </cell>
          <cell r="D69" t="str">
            <v>%</v>
          </cell>
          <cell r="E69">
            <v>5</v>
          </cell>
          <cell r="G69">
            <v>5615.25</v>
          </cell>
        </row>
        <row r="70">
          <cell r="A70">
            <v>3</v>
          </cell>
          <cell r="B70" t="str">
            <v>BA1104</v>
          </cell>
          <cell r="C70" t="str">
            <v>VÐt bïn ®Çu cäc</v>
          </cell>
          <cell r="D70" t="str">
            <v>m3</v>
          </cell>
          <cell r="H70">
            <v>17302</v>
          </cell>
          <cell r="J70">
            <v>16.832000000000001</v>
          </cell>
        </row>
        <row r="71">
          <cell r="A71">
            <v>4</v>
          </cell>
          <cell r="B71" t="str">
            <v>BB1411</v>
          </cell>
          <cell r="C71" t="str">
            <v>C¸t ®en phñ ®Çu cäc dµy 100</v>
          </cell>
          <cell r="D71" t="str">
            <v>m3</v>
          </cell>
          <cell r="G71">
            <v>27376.799999999999</v>
          </cell>
          <cell r="H71">
            <v>6775</v>
          </cell>
          <cell r="J71">
            <v>16.832000000000001</v>
          </cell>
        </row>
        <row r="72">
          <cell r="C72" t="str">
            <v>C¸t ®en</v>
          </cell>
          <cell r="D72" t="str">
            <v>m3</v>
          </cell>
          <cell r="E72">
            <v>1.22</v>
          </cell>
          <cell r="F72">
            <v>22000</v>
          </cell>
          <cell r="G72">
            <v>26840</v>
          </cell>
        </row>
        <row r="73">
          <cell r="C73" t="str">
            <v>VL#</v>
          </cell>
          <cell r="D73" t="str">
            <v>%</v>
          </cell>
          <cell r="E73">
            <v>2</v>
          </cell>
          <cell r="G73">
            <v>536.79999999999995</v>
          </cell>
        </row>
        <row r="74">
          <cell r="A74">
            <v>5</v>
          </cell>
          <cell r="B74" t="str">
            <v>HE1122</v>
          </cell>
          <cell r="C74" t="str">
            <v>Bª t«ng g¹ch vì v÷a XM M50 lãt mãng dµy 100</v>
          </cell>
          <cell r="D74" t="str">
            <v>m3</v>
          </cell>
          <cell r="G74">
            <v>129447.15588000001</v>
          </cell>
          <cell r="H74">
            <v>14523</v>
          </cell>
          <cell r="J74">
            <v>33.664000000000001</v>
          </cell>
        </row>
        <row r="75">
          <cell r="C75" t="str">
            <v>V÷a XM N50</v>
          </cell>
          <cell r="D75" t="str">
            <v>m3</v>
          </cell>
          <cell r="E75">
            <v>0.53800000000000003</v>
          </cell>
          <cell r="F75">
            <v>194132.26</v>
          </cell>
          <cell r="G75">
            <v>104443.15588000001</v>
          </cell>
        </row>
        <row r="76">
          <cell r="C76" t="str">
            <v>G¹ch vì</v>
          </cell>
          <cell r="D76" t="str">
            <v>m3</v>
          </cell>
          <cell r="E76">
            <v>0.89300000000000002</v>
          </cell>
          <cell r="F76">
            <v>28000</v>
          </cell>
          <cell r="G76">
            <v>25004</v>
          </cell>
        </row>
        <row r="77">
          <cell r="A77">
            <v>6</v>
          </cell>
          <cell r="B77" t="str">
            <v>HA1213</v>
          </cell>
          <cell r="C77" t="str">
            <v>Bª t«ng cèt thÐp mãng M200 ®¸ 1x2</v>
          </cell>
          <cell r="D77" t="str">
            <v>m3</v>
          </cell>
          <cell r="G77">
            <v>326129.63124999998</v>
          </cell>
          <cell r="H77">
            <v>20357</v>
          </cell>
          <cell r="I77">
            <v>12480</v>
          </cell>
          <cell r="J77">
            <v>55.529000000000003</v>
          </cell>
        </row>
        <row r="78">
          <cell r="C78" t="str">
            <v>V÷a BT M200</v>
          </cell>
          <cell r="D78" t="str">
            <v>m3</v>
          </cell>
          <cell r="E78">
            <v>1.0249999999999999</v>
          </cell>
          <cell r="F78">
            <v>315025</v>
          </cell>
          <cell r="G78">
            <v>322900.625</v>
          </cell>
        </row>
        <row r="79">
          <cell r="C79" t="str">
            <v>VL#</v>
          </cell>
          <cell r="D79" t="str">
            <v>%</v>
          </cell>
          <cell r="E79">
            <v>1</v>
          </cell>
          <cell r="G79">
            <v>3229.0062499999999</v>
          </cell>
        </row>
        <row r="80">
          <cell r="A80">
            <v>7</v>
          </cell>
          <cell r="B80" t="str">
            <v>IA1110</v>
          </cell>
          <cell r="C80" t="str">
            <v>SXLD cèt thÐp mãng, ®­êng kÝnh &lt;=10</v>
          </cell>
          <cell r="D80" t="str">
            <v>tÊn</v>
          </cell>
          <cell r="G80">
            <v>5465730</v>
          </cell>
          <cell r="H80">
            <v>146832</v>
          </cell>
          <cell r="I80">
            <v>15916</v>
          </cell>
          <cell r="J80">
            <v>0.54</v>
          </cell>
        </row>
        <row r="81">
          <cell r="C81" t="str">
            <v xml:space="preserve">ThÐp trßn </v>
          </cell>
          <cell r="D81" t="str">
            <v>kg</v>
          </cell>
          <cell r="E81">
            <v>1005</v>
          </cell>
          <cell r="F81">
            <v>5300</v>
          </cell>
          <cell r="G81">
            <v>5326500</v>
          </cell>
        </row>
        <row r="82">
          <cell r="C82" t="str">
            <v>D©y thÐp</v>
          </cell>
          <cell r="D82" t="str">
            <v>kg</v>
          </cell>
          <cell r="E82">
            <v>21.42</v>
          </cell>
          <cell r="F82">
            <v>6500</v>
          </cell>
          <cell r="G82">
            <v>139230</v>
          </cell>
        </row>
        <row r="83">
          <cell r="A83">
            <v>8</v>
          </cell>
          <cell r="B83" t="str">
            <v>IA1220</v>
          </cell>
          <cell r="C83" t="str">
            <v>SXLD cèt thÐp mãng, ®­êng kÝnh &lt;=18</v>
          </cell>
          <cell r="D83" t="str">
            <v>tÊn</v>
          </cell>
          <cell r="G83">
            <v>5386790</v>
          </cell>
          <cell r="H83">
            <v>130749</v>
          </cell>
          <cell r="I83">
            <v>101671</v>
          </cell>
          <cell r="J83">
            <v>1.456</v>
          </cell>
        </row>
        <row r="84">
          <cell r="C84" t="str">
            <v xml:space="preserve">ThÐp trßn </v>
          </cell>
          <cell r="D84" t="str">
            <v>kg</v>
          </cell>
          <cell r="E84">
            <v>1020</v>
          </cell>
          <cell r="F84">
            <v>5150</v>
          </cell>
          <cell r="G84">
            <v>5253000</v>
          </cell>
        </row>
        <row r="85">
          <cell r="C85" t="str">
            <v>D©y thÐp</v>
          </cell>
          <cell r="D85" t="str">
            <v>kg</v>
          </cell>
          <cell r="E85">
            <v>14.28</v>
          </cell>
          <cell r="F85">
            <v>6500</v>
          </cell>
          <cell r="G85">
            <v>92820</v>
          </cell>
        </row>
        <row r="86">
          <cell r="C86" t="str">
            <v>Que hµn</v>
          </cell>
          <cell r="D86" t="str">
            <v>kg</v>
          </cell>
          <cell r="E86">
            <v>4.82</v>
          </cell>
          <cell r="F86">
            <v>8500</v>
          </cell>
          <cell r="G86">
            <v>40970</v>
          </cell>
        </row>
        <row r="87">
          <cell r="A87">
            <v>9</v>
          </cell>
          <cell r="B87" t="str">
            <v>IA1230</v>
          </cell>
          <cell r="C87" t="str">
            <v>SXLD cèt thÐp mãng, ®­êng kÝnh &gt;18</v>
          </cell>
          <cell r="D87" t="str">
            <v>tÊn</v>
          </cell>
          <cell r="G87">
            <v>5288870</v>
          </cell>
          <cell r="H87">
            <v>101563</v>
          </cell>
          <cell r="I87">
            <v>104585</v>
          </cell>
          <cell r="J87">
            <v>2.6920000000000002</v>
          </cell>
        </row>
        <row r="88">
          <cell r="C88" t="str">
            <v xml:space="preserve">ThÐp trßn </v>
          </cell>
          <cell r="D88" t="str">
            <v>kg</v>
          </cell>
          <cell r="E88">
            <v>1020</v>
          </cell>
          <cell r="F88">
            <v>5050</v>
          </cell>
          <cell r="G88">
            <v>5151000</v>
          </cell>
        </row>
        <row r="89">
          <cell r="C89" t="str">
            <v>D©y thÐp</v>
          </cell>
          <cell r="D89" t="str">
            <v>kg</v>
          </cell>
          <cell r="E89">
            <v>14.28</v>
          </cell>
          <cell r="F89">
            <v>6500</v>
          </cell>
          <cell r="G89">
            <v>92820</v>
          </cell>
        </row>
        <row r="90">
          <cell r="C90" t="str">
            <v>Que hµn</v>
          </cell>
          <cell r="D90" t="str">
            <v>kg</v>
          </cell>
          <cell r="E90">
            <v>5.3</v>
          </cell>
          <cell r="F90">
            <v>8500</v>
          </cell>
          <cell r="G90">
            <v>45050</v>
          </cell>
        </row>
        <row r="91">
          <cell r="A91">
            <v>10</v>
          </cell>
          <cell r="B91" t="str">
            <v>KA1110</v>
          </cell>
          <cell r="C91" t="str">
            <v>V¸n khu«n mãng</v>
          </cell>
          <cell r="D91" t="str">
            <v>100m2</v>
          </cell>
          <cell r="G91">
            <v>1853754</v>
          </cell>
          <cell r="H91">
            <v>176536</v>
          </cell>
          <cell r="J91">
            <v>0.71699999999999997</v>
          </cell>
        </row>
        <row r="92">
          <cell r="C92" t="str">
            <v>Gç v¸n</v>
          </cell>
          <cell r="D92" t="str">
            <v>m3</v>
          </cell>
          <cell r="E92">
            <v>0.79200000000000004</v>
          </cell>
          <cell r="F92">
            <v>1400000</v>
          </cell>
          <cell r="G92">
            <v>1108800</v>
          </cell>
        </row>
        <row r="93">
          <cell r="C93" t="str">
            <v>Gç ®µ nÑp</v>
          </cell>
          <cell r="D93" t="str">
            <v>m3</v>
          </cell>
          <cell r="E93">
            <v>8.6499999999999994E-2</v>
          </cell>
          <cell r="F93">
            <v>1200000</v>
          </cell>
          <cell r="G93">
            <v>103799.99999999999</v>
          </cell>
        </row>
        <row r="94">
          <cell r="C94" t="str">
            <v>Gç chèng</v>
          </cell>
          <cell r="D94" t="str">
            <v>m3</v>
          </cell>
          <cell r="E94">
            <v>0.45900000000000002</v>
          </cell>
          <cell r="F94">
            <v>1200000</v>
          </cell>
          <cell r="G94">
            <v>550800</v>
          </cell>
        </row>
        <row r="95">
          <cell r="C95" t="str">
            <v>§inh</v>
          </cell>
          <cell r="D95" t="str">
            <v>kg</v>
          </cell>
          <cell r="E95">
            <v>12</v>
          </cell>
          <cell r="F95">
            <v>6000</v>
          </cell>
          <cell r="G95">
            <v>72000</v>
          </cell>
        </row>
        <row r="96">
          <cell r="C96" t="str">
            <v>VL#</v>
          </cell>
          <cell r="D96" t="str">
            <v>%</v>
          </cell>
          <cell r="E96">
            <v>1</v>
          </cell>
          <cell r="G96">
            <v>18354</v>
          </cell>
        </row>
        <row r="97">
          <cell r="A97">
            <v>11</v>
          </cell>
          <cell r="B97" t="str">
            <v>KA1220</v>
          </cell>
          <cell r="C97" t="str">
            <v>V¸n khu«n mãng cét vu«ng</v>
          </cell>
          <cell r="D97" t="str">
            <v>100m2</v>
          </cell>
          <cell r="G97">
            <v>1871328</v>
          </cell>
          <cell r="H97">
            <v>385239</v>
          </cell>
          <cell r="J97">
            <v>0.17599999999999999</v>
          </cell>
        </row>
        <row r="98">
          <cell r="C98" t="str">
            <v>Gç v¸n</v>
          </cell>
          <cell r="D98" t="str">
            <v>m3</v>
          </cell>
          <cell r="E98">
            <v>0.79200000000000004</v>
          </cell>
          <cell r="F98">
            <v>1400000</v>
          </cell>
          <cell r="G98">
            <v>1108800</v>
          </cell>
        </row>
        <row r="99">
          <cell r="C99" t="str">
            <v>Gç ®µ nÑp</v>
          </cell>
          <cell r="D99" t="str">
            <v>m3</v>
          </cell>
          <cell r="E99">
            <v>0.21</v>
          </cell>
          <cell r="F99">
            <v>1200000</v>
          </cell>
          <cell r="G99">
            <v>252000</v>
          </cell>
        </row>
        <row r="100">
          <cell r="C100" t="str">
            <v>Gç chèng</v>
          </cell>
          <cell r="D100" t="str">
            <v>m3</v>
          </cell>
          <cell r="E100">
            <v>0.33500000000000002</v>
          </cell>
          <cell r="F100">
            <v>1200000</v>
          </cell>
          <cell r="G100">
            <v>402000</v>
          </cell>
        </row>
        <row r="101">
          <cell r="C101" t="str">
            <v>§inh</v>
          </cell>
          <cell r="D101" t="str">
            <v>kg</v>
          </cell>
          <cell r="E101">
            <v>15</v>
          </cell>
          <cell r="F101">
            <v>6000</v>
          </cell>
          <cell r="G101">
            <v>90000</v>
          </cell>
        </row>
        <row r="102">
          <cell r="C102" t="str">
            <v>VL#</v>
          </cell>
          <cell r="D102" t="str">
            <v>%</v>
          </cell>
          <cell r="E102">
            <v>1</v>
          </cell>
          <cell r="G102">
            <v>18528</v>
          </cell>
        </row>
        <row r="103">
          <cell r="A103">
            <v>12</v>
          </cell>
          <cell r="B103" t="str">
            <v>KA1210</v>
          </cell>
          <cell r="C103" t="str">
            <v>V¸n khu«n mãng cét trßn</v>
          </cell>
          <cell r="D103" t="str">
            <v>100m2</v>
          </cell>
          <cell r="G103">
            <v>2225232</v>
          </cell>
          <cell r="H103">
            <v>632336</v>
          </cell>
          <cell r="J103">
            <v>0.11799999999999999</v>
          </cell>
        </row>
        <row r="104">
          <cell r="C104" t="str">
            <v>Gç v¸n</v>
          </cell>
          <cell r="D104" t="str">
            <v>m3</v>
          </cell>
          <cell r="E104">
            <v>0.93600000000000005</v>
          </cell>
          <cell r="F104">
            <v>1400000</v>
          </cell>
          <cell r="G104">
            <v>1310400</v>
          </cell>
        </row>
        <row r="105">
          <cell r="C105" t="str">
            <v>Gç ®µ nÑp</v>
          </cell>
          <cell r="D105" t="str">
            <v>m3</v>
          </cell>
          <cell r="E105">
            <v>0.252</v>
          </cell>
          <cell r="F105">
            <v>1200000</v>
          </cell>
          <cell r="G105">
            <v>302400</v>
          </cell>
        </row>
        <row r="106">
          <cell r="C106" t="str">
            <v>Gç chèng</v>
          </cell>
          <cell r="D106" t="str">
            <v>m3</v>
          </cell>
          <cell r="E106">
            <v>0.40200000000000002</v>
          </cell>
          <cell r="F106">
            <v>1200000</v>
          </cell>
          <cell r="G106">
            <v>482400</v>
          </cell>
        </row>
        <row r="107">
          <cell r="C107" t="str">
            <v>§inh</v>
          </cell>
          <cell r="D107" t="str">
            <v>kg</v>
          </cell>
          <cell r="E107">
            <v>18</v>
          </cell>
          <cell r="F107">
            <v>6000</v>
          </cell>
          <cell r="G107">
            <v>108000</v>
          </cell>
        </row>
        <row r="108">
          <cell r="C108" t="str">
            <v>VL#</v>
          </cell>
          <cell r="D108" t="str">
            <v>%</v>
          </cell>
          <cell r="E108">
            <v>1</v>
          </cell>
          <cell r="G108">
            <v>22032</v>
          </cell>
        </row>
        <row r="109">
          <cell r="A109">
            <v>13</v>
          </cell>
          <cell r="B109" t="str">
            <v>GD1113</v>
          </cell>
          <cell r="C109" t="str">
            <v>X©y cæ mãng g¹ch ®Æc v÷a XM M50</v>
          </cell>
          <cell r="D109" t="str">
            <v>m3</v>
          </cell>
          <cell r="G109">
            <v>306666.74540000001</v>
          </cell>
          <cell r="H109">
            <v>21662</v>
          </cell>
          <cell r="I109">
            <v>1631</v>
          </cell>
          <cell r="J109">
            <v>44.353999999999999</v>
          </cell>
        </row>
        <row r="110">
          <cell r="C110" t="str">
            <v>G¹ch</v>
          </cell>
          <cell r="D110" t="str">
            <v>viªn</v>
          </cell>
          <cell r="E110">
            <v>550</v>
          </cell>
          <cell r="F110">
            <v>450</v>
          </cell>
          <cell r="G110">
            <v>247500</v>
          </cell>
        </row>
        <row r="111">
          <cell r="C111" t="str">
            <v>V÷a XM M50</v>
          </cell>
          <cell r="D111" t="str">
            <v>m3</v>
          </cell>
          <cell r="E111">
            <v>0.28999999999999998</v>
          </cell>
          <cell r="F111">
            <v>204023.26</v>
          </cell>
          <cell r="G111">
            <v>59166.7454</v>
          </cell>
        </row>
        <row r="112">
          <cell r="A112">
            <v>14</v>
          </cell>
          <cell r="B112" t="str">
            <v>RA1214</v>
          </cell>
          <cell r="C112" t="str">
            <v>L¸ng mÆt mãng chèng thÊm v÷a XM M75 dµy 2cm</v>
          </cell>
          <cell r="D112" t="str">
            <v>m2</v>
          </cell>
          <cell r="G112">
            <v>6194.6972500000002</v>
          </cell>
          <cell r="H112">
            <v>1399</v>
          </cell>
          <cell r="I112">
            <v>181</v>
          </cell>
          <cell r="J112">
            <v>35.482999999999997</v>
          </cell>
        </row>
        <row r="113">
          <cell r="C113" t="str">
            <v>V÷a XM M75</v>
          </cell>
          <cell r="D113" t="str">
            <v>m3</v>
          </cell>
          <cell r="E113">
            <v>2.5000000000000001E-2</v>
          </cell>
          <cell r="F113">
            <v>247787.88999999998</v>
          </cell>
          <cell r="G113">
            <v>6194.6972500000002</v>
          </cell>
        </row>
        <row r="114">
          <cell r="A114">
            <v>15</v>
          </cell>
          <cell r="B114" t="str">
            <v>B1111</v>
          </cell>
          <cell r="C114" t="str">
            <v>LÊp ®Êt ch©n mãng ®Çm kü</v>
          </cell>
          <cell r="D114" t="str">
            <v>m3</v>
          </cell>
          <cell r="H114">
            <v>6331</v>
          </cell>
          <cell r="J114">
            <v>87.525999999999996</v>
          </cell>
        </row>
        <row r="115">
          <cell r="A115">
            <v>16</v>
          </cell>
          <cell r="B115" t="str">
            <v>HA2323</v>
          </cell>
          <cell r="C115" t="str">
            <v>Bª t«ng cèt thÐp cét khung, ®­êng kÝnh &lt;=10mm</v>
          </cell>
          <cell r="D115" t="str">
            <v>m3</v>
          </cell>
          <cell r="G115">
            <v>355198.23924999998</v>
          </cell>
          <cell r="H115">
            <v>62520</v>
          </cell>
          <cell r="I115">
            <v>15888</v>
          </cell>
          <cell r="J115">
            <v>11.55</v>
          </cell>
        </row>
        <row r="116">
          <cell r="C116" t="str">
            <v>V÷a BT M200</v>
          </cell>
          <cell r="D116" t="str">
            <v>m3</v>
          </cell>
          <cell r="E116">
            <v>1.0249999999999999</v>
          </cell>
          <cell r="F116">
            <v>315025</v>
          </cell>
          <cell r="G116">
            <v>322900.625</v>
          </cell>
        </row>
        <row r="117">
          <cell r="C117" t="str">
            <v>Gç v¸n</v>
          </cell>
          <cell r="D117" t="str">
            <v>m3</v>
          </cell>
          <cell r="E117">
            <v>0.02</v>
          </cell>
          <cell r="F117">
            <v>1400000</v>
          </cell>
          <cell r="G117">
            <v>28000</v>
          </cell>
        </row>
        <row r="118">
          <cell r="C118" t="str">
            <v>§inh</v>
          </cell>
          <cell r="D118" t="str">
            <v>kg</v>
          </cell>
          <cell r="E118">
            <v>4.8000000000000001E-2</v>
          </cell>
          <cell r="F118">
            <v>6000</v>
          </cell>
          <cell r="G118">
            <v>288</v>
          </cell>
        </row>
        <row r="119">
          <cell r="C119" t="str">
            <v>§inh ®Øa</v>
          </cell>
          <cell r="D119" t="str">
            <v>c¸i</v>
          </cell>
          <cell r="E119">
            <v>0.35199999999999998</v>
          </cell>
          <cell r="F119">
            <v>1400</v>
          </cell>
          <cell r="G119">
            <v>492.79999999999995</v>
          </cell>
        </row>
        <row r="120">
          <cell r="C120" t="str">
            <v>VL#</v>
          </cell>
          <cell r="D120" t="str">
            <v>%</v>
          </cell>
          <cell r="E120">
            <v>1</v>
          </cell>
          <cell r="G120">
            <v>3516.8142499999999</v>
          </cell>
        </row>
        <row r="121">
          <cell r="A121">
            <v>17</v>
          </cell>
          <cell r="B121" t="str">
            <v>HA3113</v>
          </cell>
          <cell r="C121" t="str">
            <v>Bª t«ng cèt thÐp dÇm khung M200 ®¸ 1x2</v>
          </cell>
          <cell r="D121" t="str">
            <v>m3</v>
          </cell>
          <cell r="G121">
            <v>326129.63124999998</v>
          </cell>
          <cell r="H121">
            <v>46177</v>
          </cell>
          <cell r="I121">
            <v>21882</v>
          </cell>
          <cell r="J121">
            <v>9.4849999999999994</v>
          </cell>
        </row>
        <row r="122">
          <cell r="C122" t="str">
            <v>V÷a BT M200</v>
          </cell>
          <cell r="D122" t="str">
            <v>m3</v>
          </cell>
          <cell r="E122">
            <v>1.0249999999999999</v>
          </cell>
          <cell r="F122">
            <v>315025</v>
          </cell>
          <cell r="G122">
            <v>322900.625</v>
          </cell>
        </row>
        <row r="123">
          <cell r="C123" t="str">
            <v>VL#</v>
          </cell>
          <cell r="D123" t="str">
            <v>%</v>
          </cell>
          <cell r="E123">
            <v>1</v>
          </cell>
          <cell r="G123">
            <v>3229.0062499999999</v>
          </cell>
        </row>
        <row r="124">
          <cell r="A124">
            <v>18</v>
          </cell>
          <cell r="B124" t="str">
            <v>IA2212</v>
          </cell>
          <cell r="C124" t="str">
            <v>SXLD cèt thÐp khung, ®­êng kÝnh &lt;=10mm</v>
          </cell>
          <cell r="D124" t="str">
            <v>tÊn</v>
          </cell>
          <cell r="G124">
            <v>5465730</v>
          </cell>
          <cell r="H124">
            <v>201340</v>
          </cell>
          <cell r="I124">
            <v>18096</v>
          </cell>
          <cell r="J124">
            <v>0.48</v>
          </cell>
        </row>
        <row r="125">
          <cell r="A125">
            <v>19</v>
          </cell>
          <cell r="B125" t="str">
            <v>IA2222</v>
          </cell>
          <cell r="C125" t="str">
            <v>SXLD cèt thÐp khung, ®­êng kÝnh &lt;=18mm</v>
          </cell>
          <cell r="D125" t="str">
            <v>tÊn</v>
          </cell>
          <cell r="G125">
            <v>5386790</v>
          </cell>
          <cell r="H125">
            <v>134447</v>
          </cell>
          <cell r="I125">
            <v>104624</v>
          </cell>
          <cell r="J125">
            <v>0.66</v>
          </cell>
        </row>
        <row r="126">
          <cell r="A126">
            <v>20</v>
          </cell>
          <cell r="B126" t="str">
            <v>IA2232</v>
          </cell>
          <cell r="C126" t="str">
            <v>SXLD cèt thÐp khung ®­êng kÝnh &gt;18mm</v>
          </cell>
          <cell r="D126" t="str">
            <v>tÊn</v>
          </cell>
          <cell r="G126">
            <v>5296520</v>
          </cell>
          <cell r="H126">
            <v>111885</v>
          </cell>
          <cell r="I126">
            <v>121600</v>
          </cell>
          <cell r="J126">
            <v>4.2530000000000001</v>
          </cell>
        </row>
        <row r="127">
          <cell r="C127" t="str">
            <v xml:space="preserve">ThÐp trßn </v>
          </cell>
          <cell r="D127" t="str">
            <v>kg</v>
          </cell>
          <cell r="E127">
            <v>1020</v>
          </cell>
          <cell r="F127">
            <v>5050</v>
          </cell>
          <cell r="G127">
            <v>5151000</v>
          </cell>
        </row>
        <row r="128">
          <cell r="C128" t="str">
            <v>D©y thÐp</v>
          </cell>
          <cell r="D128" t="str">
            <v>kg</v>
          </cell>
          <cell r="E128">
            <v>14.28</v>
          </cell>
          <cell r="F128">
            <v>6500</v>
          </cell>
          <cell r="G128">
            <v>92820</v>
          </cell>
        </row>
        <row r="129">
          <cell r="C129" t="str">
            <v>Que hµn</v>
          </cell>
          <cell r="D129" t="str">
            <v>kg</v>
          </cell>
          <cell r="E129">
            <v>6.2</v>
          </cell>
          <cell r="F129">
            <v>8500</v>
          </cell>
          <cell r="G129">
            <v>52700</v>
          </cell>
        </row>
        <row r="130">
          <cell r="A130">
            <v>21</v>
          </cell>
          <cell r="B130" t="str">
            <v>KA2120</v>
          </cell>
          <cell r="C130" t="str">
            <v>V¸n khu«n cét vu«ng</v>
          </cell>
          <cell r="D130" t="str">
            <v>100m2</v>
          </cell>
          <cell r="G130">
            <v>1992528</v>
          </cell>
          <cell r="H130">
            <v>431575</v>
          </cell>
          <cell r="J130">
            <v>1.0980000000000001</v>
          </cell>
        </row>
        <row r="131">
          <cell r="C131" t="str">
            <v>Gç v¸n</v>
          </cell>
          <cell r="D131" t="str">
            <v>m3</v>
          </cell>
          <cell r="E131">
            <v>0.79200000000000004</v>
          </cell>
          <cell r="F131">
            <v>1400000</v>
          </cell>
          <cell r="G131">
            <v>1108800</v>
          </cell>
        </row>
        <row r="132">
          <cell r="C132" t="str">
            <v>Gç ®µ nÑp</v>
          </cell>
          <cell r="D132" t="str">
            <v>m3</v>
          </cell>
          <cell r="E132">
            <v>0.14899999999999999</v>
          </cell>
          <cell r="F132">
            <v>1200000</v>
          </cell>
          <cell r="G132">
            <v>178800</v>
          </cell>
        </row>
        <row r="133">
          <cell r="C133" t="str">
            <v>Gç chèng</v>
          </cell>
          <cell r="D133" t="str">
            <v>m3</v>
          </cell>
          <cell r="E133">
            <v>0.496</v>
          </cell>
          <cell r="F133">
            <v>1200000</v>
          </cell>
          <cell r="G133">
            <v>595200</v>
          </cell>
        </row>
        <row r="134">
          <cell r="C134" t="str">
            <v>§inh</v>
          </cell>
          <cell r="D134" t="str">
            <v>kg</v>
          </cell>
          <cell r="E134">
            <v>15</v>
          </cell>
          <cell r="F134">
            <v>6000</v>
          </cell>
          <cell r="G134">
            <v>90000</v>
          </cell>
        </row>
        <row r="135">
          <cell r="C135" t="str">
            <v>VL#</v>
          </cell>
          <cell r="D135" t="str">
            <v>%</v>
          </cell>
          <cell r="E135">
            <v>1</v>
          </cell>
          <cell r="G135">
            <v>19728</v>
          </cell>
        </row>
        <row r="136">
          <cell r="A136">
            <v>22</v>
          </cell>
          <cell r="B136" t="str">
            <v>KA2110</v>
          </cell>
          <cell r="C136" t="str">
            <v>V¸n khu«n cét trßn</v>
          </cell>
          <cell r="D136" t="str">
            <v>100m2</v>
          </cell>
          <cell r="G136">
            <v>2436120</v>
          </cell>
          <cell r="H136">
            <v>1065977</v>
          </cell>
          <cell r="J136">
            <v>0.73499999999999999</v>
          </cell>
        </row>
        <row r="137">
          <cell r="C137" t="str">
            <v>Gç v¸n</v>
          </cell>
          <cell r="D137" t="str">
            <v>m3</v>
          </cell>
          <cell r="E137">
            <v>0.93600000000000005</v>
          </cell>
          <cell r="F137">
            <v>1400000</v>
          </cell>
          <cell r="G137">
            <v>1310400</v>
          </cell>
        </row>
        <row r="138">
          <cell r="C138" t="str">
            <v>Gç ®µ nÑp</v>
          </cell>
          <cell r="D138" t="str">
            <v>m3</v>
          </cell>
          <cell r="E138">
            <v>0.186</v>
          </cell>
          <cell r="F138">
            <v>1200000</v>
          </cell>
          <cell r="G138">
            <v>223200</v>
          </cell>
        </row>
        <row r="139">
          <cell r="C139" t="str">
            <v>Gç chèng</v>
          </cell>
          <cell r="D139" t="str">
            <v>m3</v>
          </cell>
          <cell r="E139">
            <v>0.622</v>
          </cell>
          <cell r="F139">
            <v>1200000</v>
          </cell>
          <cell r="G139">
            <v>746400</v>
          </cell>
        </row>
        <row r="140">
          <cell r="C140" t="str">
            <v>§inh</v>
          </cell>
          <cell r="D140" t="str">
            <v>kg</v>
          </cell>
          <cell r="E140">
            <v>22</v>
          </cell>
          <cell r="F140">
            <v>6000</v>
          </cell>
          <cell r="G140">
            <v>132000</v>
          </cell>
        </row>
        <row r="141">
          <cell r="C141" t="str">
            <v>VL#</v>
          </cell>
          <cell r="D141" t="str">
            <v>%</v>
          </cell>
          <cell r="E141">
            <v>1</v>
          </cell>
          <cell r="G141">
            <v>24120</v>
          </cell>
        </row>
        <row r="142">
          <cell r="A142">
            <v>23</v>
          </cell>
          <cell r="B142" t="str">
            <v>HA3113</v>
          </cell>
          <cell r="C142" t="str">
            <v>Bª t«ng cèt thÐp dÇm gi»ng M200, ®¸ 1x2</v>
          </cell>
          <cell r="D142" t="str">
            <v>m3</v>
          </cell>
          <cell r="G142">
            <v>326129.63124999998</v>
          </cell>
          <cell r="H142">
            <v>46177</v>
          </cell>
          <cell r="I142">
            <v>21882</v>
          </cell>
          <cell r="J142">
            <v>15.361000000000001</v>
          </cell>
        </row>
        <row r="143">
          <cell r="A143">
            <v>24</v>
          </cell>
          <cell r="B143" t="str">
            <v>IA2312</v>
          </cell>
          <cell r="C143" t="str">
            <v>SXLD cèt thÐp dÇm gi»ng, ®­êng kÝnh &lt;=10mm</v>
          </cell>
          <cell r="D143" t="str">
            <v>tÊn</v>
          </cell>
          <cell r="G143">
            <v>5465730</v>
          </cell>
          <cell r="H143">
            <v>218625</v>
          </cell>
          <cell r="I143">
            <v>18096</v>
          </cell>
          <cell r="J143">
            <v>0.44700000000000001</v>
          </cell>
        </row>
        <row r="144">
          <cell r="A144">
            <v>25</v>
          </cell>
          <cell r="B144" t="str">
            <v>IA2322</v>
          </cell>
          <cell r="C144" t="str">
            <v>SXLD cèt thÐp dÇm gi»ng, ®­êng kÝnh &lt;=18mm</v>
          </cell>
          <cell r="D144" t="str">
            <v>tÊn</v>
          </cell>
          <cell r="G144">
            <v>5385770</v>
          </cell>
          <cell r="H144">
            <v>137350</v>
          </cell>
          <cell r="I144">
            <v>102536</v>
          </cell>
          <cell r="J144">
            <v>0.69199999999999995</v>
          </cell>
        </row>
        <row r="145">
          <cell r="C145" t="str">
            <v xml:space="preserve">ThÐp trßn </v>
          </cell>
          <cell r="D145" t="str">
            <v>kg</v>
          </cell>
          <cell r="E145">
            <v>1020</v>
          </cell>
          <cell r="F145">
            <v>5150</v>
          </cell>
          <cell r="G145">
            <v>5253000</v>
          </cell>
        </row>
        <row r="146">
          <cell r="C146" t="str">
            <v>D©y thÐp</v>
          </cell>
          <cell r="D146" t="str">
            <v>kg</v>
          </cell>
          <cell r="E146">
            <v>14.28</v>
          </cell>
          <cell r="F146">
            <v>6500</v>
          </cell>
          <cell r="G146">
            <v>92820</v>
          </cell>
        </row>
        <row r="147">
          <cell r="C147" t="str">
            <v>Que hµn</v>
          </cell>
          <cell r="D147" t="str">
            <v>kg</v>
          </cell>
          <cell r="E147">
            <v>4.7</v>
          </cell>
          <cell r="F147">
            <v>8500</v>
          </cell>
          <cell r="G147">
            <v>39950</v>
          </cell>
        </row>
        <row r="148">
          <cell r="A148">
            <v>26</v>
          </cell>
          <cell r="B148" t="str">
            <v>IA2332</v>
          </cell>
          <cell r="C148" t="str">
            <v>SXLD cèt thÐp dÇm gi»ng, ®­êng kÝnh &gt;18mm</v>
          </cell>
          <cell r="D148" t="str">
            <v>tÊn</v>
          </cell>
          <cell r="G148">
            <v>5283770</v>
          </cell>
          <cell r="H148">
            <v>120989</v>
          </cell>
          <cell r="I148">
            <v>121150</v>
          </cell>
          <cell r="J148">
            <v>2.3860000000000001</v>
          </cell>
        </row>
        <row r="149">
          <cell r="C149" t="str">
            <v xml:space="preserve">ThÐp trßn </v>
          </cell>
          <cell r="D149" t="str">
            <v>kg</v>
          </cell>
          <cell r="E149">
            <v>1020</v>
          </cell>
          <cell r="F149">
            <v>5050</v>
          </cell>
          <cell r="G149">
            <v>5151000</v>
          </cell>
        </row>
        <row r="150">
          <cell r="C150" t="str">
            <v>D©y thÐp</v>
          </cell>
          <cell r="D150" t="str">
            <v>kg</v>
          </cell>
          <cell r="E150">
            <v>14.28</v>
          </cell>
          <cell r="F150">
            <v>6500</v>
          </cell>
          <cell r="G150">
            <v>92820</v>
          </cell>
        </row>
        <row r="151">
          <cell r="C151" t="str">
            <v>Que hµn</v>
          </cell>
          <cell r="D151" t="str">
            <v>kg</v>
          </cell>
          <cell r="E151">
            <v>4.7</v>
          </cell>
          <cell r="F151">
            <v>8500</v>
          </cell>
          <cell r="G151">
            <v>39950</v>
          </cell>
        </row>
        <row r="152">
          <cell r="A152">
            <v>27</v>
          </cell>
          <cell r="B152" t="str">
            <v>KA2210</v>
          </cell>
          <cell r="C152" t="str">
            <v xml:space="preserve">V¸n khu«n xµ dÇm gi»ng </v>
          </cell>
          <cell r="D152" t="str">
            <v>100m2</v>
          </cell>
          <cell r="G152">
            <v>2595437.4</v>
          </cell>
          <cell r="H152">
            <v>465127</v>
          </cell>
          <cell r="J152">
            <v>2.2949999999999999</v>
          </cell>
        </row>
        <row r="153">
          <cell r="C153" t="str">
            <v>Gç v¸n</v>
          </cell>
          <cell r="D153" t="str">
            <v>m3</v>
          </cell>
          <cell r="E153">
            <v>0.79200000000000004</v>
          </cell>
          <cell r="F153">
            <v>1400000</v>
          </cell>
          <cell r="G153">
            <v>1108800</v>
          </cell>
        </row>
        <row r="154">
          <cell r="C154" t="str">
            <v>Gç ®µ nÑp</v>
          </cell>
          <cell r="D154" t="str">
            <v>m3</v>
          </cell>
          <cell r="E154">
            <v>0.189</v>
          </cell>
          <cell r="F154">
            <v>1200000</v>
          </cell>
          <cell r="G154">
            <v>226800</v>
          </cell>
        </row>
        <row r="155">
          <cell r="C155" t="str">
            <v>Gç chèng</v>
          </cell>
          <cell r="D155" t="str">
            <v>m3</v>
          </cell>
          <cell r="E155">
            <v>0.95699999999999996</v>
          </cell>
          <cell r="F155">
            <v>1200000</v>
          </cell>
          <cell r="G155">
            <v>1148400</v>
          </cell>
        </row>
        <row r="156">
          <cell r="C156" t="str">
            <v>§inh</v>
          </cell>
          <cell r="D156" t="str">
            <v>kg</v>
          </cell>
          <cell r="E156">
            <v>14.29</v>
          </cell>
          <cell r="F156">
            <v>6000</v>
          </cell>
          <cell r="G156">
            <v>85740</v>
          </cell>
        </row>
        <row r="157">
          <cell r="C157" t="str">
            <v>VL#</v>
          </cell>
          <cell r="D157" t="str">
            <v>%</v>
          </cell>
          <cell r="E157">
            <v>1</v>
          </cell>
          <cell r="G157">
            <v>25697.4</v>
          </cell>
        </row>
        <row r="158">
          <cell r="A158">
            <v>28</v>
          </cell>
          <cell r="B158" t="str">
            <v>HA3313</v>
          </cell>
          <cell r="C158" t="str">
            <v>Bª t«ng cèt thÐp lanh t« +« v¨ng M200 ®¸ 1x2</v>
          </cell>
          <cell r="D158" t="str">
            <v>m3</v>
          </cell>
          <cell r="G158">
            <v>326129.63124999998</v>
          </cell>
          <cell r="H158">
            <v>49290</v>
          </cell>
          <cell r="I158">
            <v>18474</v>
          </cell>
          <cell r="J158">
            <v>4.5439999999999996</v>
          </cell>
        </row>
        <row r="159">
          <cell r="A159">
            <v>29</v>
          </cell>
          <cell r="B159" t="str">
            <v>IA2412</v>
          </cell>
          <cell r="C159" t="str">
            <v>SXLD cèt thÐp lanh t« + « v¨ng ®­êng kÝnh &lt;=10mm</v>
          </cell>
          <cell r="D159" t="str">
            <v>tÊn</v>
          </cell>
          <cell r="G159">
            <v>5465730</v>
          </cell>
          <cell r="H159">
            <v>291719</v>
          </cell>
          <cell r="I159">
            <v>18096</v>
          </cell>
          <cell r="J159">
            <v>0.17</v>
          </cell>
        </row>
        <row r="160">
          <cell r="A160">
            <v>30</v>
          </cell>
          <cell r="B160" t="str">
            <v>IA2422</v>
          </cell>
          <cell r="C160" t="str">
            <v>SXLD cèt thÐp lanh t« + « v¨ng ®­êng kÝnh &lt;=18mm</v>
          </cell>
          <cell r="D160" t="str">
            <v>tÊn</v>
          </cell>
          <cell r="G160">
            <v>5385064.5</v>
          </cell>
          <cell r="H160">
            <v>276942</v>
          </cell>
          <cell r="I160">
            <v>101763</v>
          </cell>
          <cell r="J160">
            <v>0.47099999999999997</v>
          </cell>
        </row>
        <row r="161">
          <cell r="C161" t="str">
            <v xml:space="preserve">ThÐp trßn </v>
          </cell>
          <cell r="D161" t="str">
            <v>kg</v>
          </cell>
          <cell r="E161">
            <v>1020</v>
          </cell>
          <cell r="F161">
            <v>5150</v>
          </cell>
          <cell r="G161">
            <v>5253000</v>
          </cell>
        </row>
        <row r="162">
          <cell r="C162" t="str">
            <v>D©y thÐp</v>
          </cell>
          <cell r="D162" t="str">
            <v>kg</v>
          </cell>
          <cell r="E162">
            <v>14.28</v>
          </cell>
          <cell r="F162">
            <v>6500</v>
          </cell>
          <cell r="G162">
            <v>92820</v>
          </cell>
        </row>
        <row r="163">
          <cell r="C163" t="str">
            <v>Que hµn</v>
          </cell>
          <cell r="D163" t="str">
            <v>kg</v>
          </cell>
          <cell r="E163">
            <v>4.617</v>
          </cell>
          <cell r="F163">
            <v>8500</v>
          </cell>
          <cell r="G163">
            <v>39244.5</v>
          </cell>
        </row>
        <row r="164">
          <cell r="A164">
            <v>31</v>
          </cell>
          <cell r="B164" t="str">
            <v>KA2320</v>
          </cell>
          <cell r="C164" t="str">
            <v>V¸n khu«n lanh t« + « v¨ng</v>
          </cell>
          <cell r="D164" t="str">
            <v>100m2</v>
          </cell>
          <cell r="G164">
            <v>2114031</v>
          </cell>
          <cell r="H164">
            <v>385171</v>
          </cell>
          <cell r="J164">
            <v>0.64800000000000002</v>
          </cell>
        </row>
        <row r="165">
          <cell r="C165" t="str">
            <v>Gç v¸n</v>
          </cell>
          <cell r="D165" t="str">
            <v>m3</v>
          </cell>
          <cell r="E165">
            <v>0.79200000000000004</v>
          </cell>
          <cell r="F165">
            <v>1400000</v>
          </cell>
          <cell r="G165">
            <v>1108800</v>
          </cell>
        </row>
        <row r="166">
          <cell r="C166" t="str">
            <v>Gç ®µ nÑp</v>
          </cell>
          <cell r="D166" t="str">
            <v>m3</v>
          </cell>
          <cell r="E166">
            <v>0.112</v>
          </cell>
          <cell r="F166">
            <v>1200000</v>
          </cell>
          <cell r="G166">
            <v>134400</v>
          </cell>
        </row>
        <row r="167">
          <cell r="C167" t="str">
            <v>Gç chèng</v>
          </cell>
          <cell r="D167" t="str">
            <v>m3</v>
          </cell>
          <cell r="E167">
            <v>0.66800000000000004</v>
          </cell>
          <cell r="F167">
            <v>1200000</v>
          </cell>
          <cell r="G167">
            <v>801600</v>
          </cell>
        </row>
        <row r="168">
          <cell r="C168" t="str">
            <v>§inh</v>
          </cell>
          <cell r="D168" t="str">
            <v>kg</v>
          </cell>
          <cell r="E168">
            <v>8.0500000000000007</v>
          </cell>
          <cell r="F168">
            <v>6000</v>
          </cell>
          <cell r="G168">
            <v>48300.000000000007</v>
          </cell>
        </row>
        <row r="169">
          <cell r="C169" t="str">
            <v>VL#</v>
          </cell>
          <cell r="D169" t="str">
            <v>%</v>
          </cell>
          <cell r="E169">
            <v>1</v>
          </cell>
          <cell r="G169">
            <v>20931</v>
          </cell>
        </row>
        <row r="170">
          <cell r="A170">
            <v>32</v>
          </cell>
          <cell r="B170" t="str">
            <v>HA3213</v>
          </cell>
          <cell r="C170" t="str">
            <v>Bª t«ng cèt thÐp sµn m¸i M200 d¸ 1x2</v>
          </cell>
          <cell r="D170" t="str">
            <v>m3</v>
          </cell>
          <cell r="G170">
            <v>326129.63124999998</v>
          </cell>
          <cell r="H170">
            <v>32168</v>
          </cell>
          <cell r="I170">
            <v>18474</v>
          </cell>
          <cell r="J170">
            <v>32.716000000000001</v>
          </cell>
        </row>
        <row r="171">
          <cell r="A171">
            <v>33</v>
          </cell>
          <cell r="B171" t="str">
            <v>IA2511</v>
          </cell>
          <cell r="C171" t="str">
            <v>SXLD cèt thÐp sµn m¸i ®­êng kÝnh &lt;=10mm</v>
          </cell>
          <cell r="D171" t="str">
            <v>tÊn</v>
          </cell>
          <cell r="G171">
            <v>5465730</v>
          </cell>
          <cell r="H171">
            <v>189766</v>
          </cell>
          <cell r="I171">
            <v>18096</v>
          </cell>
          <cell r="J171">
            <v>3.3919999999999999</v>
          </cell>
        </row>
        <row r="172">
          <cell r="A172">
            <v>34</v>
          </cell>
          <cell r="B172" t="str">
            <v>IA2521</v>
          </cell>
          <cell r="C172" t="str">
            <v>SXLD cèt thÐp sµn m¸i ®­êng kÝnh &lt;=18mm</v>
          </cell>
          <cell r="D172" t="str">
            <v>tÊn</v>
          </cell>
          <cell r="G172">
            <v>5385064.5</v>
          </cell>
          <cell r="H172">
            <v>141514</v>
          </cell>
          <cell r="I172">
            <v>101763</v>
          </cell>
          <cell r="J172">
            <v>8.5000000000000006E-2</v>
          </cell>
        </row>
        <row r="173">
          <cell r="A173">
            <v>35</v>
          </cell>
          <cell r="B173" t="str">
            <v>KA2310</v>
          </cell>
          <cell r="C173" t="str">
            <v>V¸n khu«n sµn m¸i</v>
          </cell>
          <cell r="D173" t="str">
            <v>100m2</v>
          </cell>
          <cell r="G173">
            <v>2114031</v>
          </cell>
          <cell r="H173">
            <v>364607</v>
          </cell>
          <cell r="J173">
            <v>4.17</v>
          </cell>
        </row>
        <row r="174">
          <cell r="A174">
            <v>36</v>
          </cell>
          <cell r="B174" t="str">
            <v>HA3413</v>
          </cell>
          <cell r="C174" t="str">
            <v>Bª t«ng cÇu thang M200 ®¸ 1x2</v>
          </cell>
          <cell r="D174" t="str">
            <v>m3</v>
          </cell>
          <cell r="G174">
            <v>326129.63124999998</v>
          </cell>
          <cell r="H174">
            <v>37616</v>
          </cell>
          <cell r="I174">
            <v>18474</v>
          </cell>
          <cell r="J174">
            <v>2.327</v>
          </cell>
        </row>
        <row r="175">
          <cell r="A175">
            <v>37</v>
          </cell>
          <cell r="B175" t="str">
            <v>IA2611</v>
          </cell>
          <cell r="C175" t="str">
            <v>SXLD cèt thÐp cÇu thang ®­êng kÝnh &lt;=10mm</v>
          </cell>
          <cell r="D175" t="str">
            <v>tÊn</v>
          </cell>
          <cell r="G175">
            <v>5465730</v>
          </cell>
          <cell r="H175">
            <v>239207</v>
          </cell>
          <cell r="I175">
            <v>15916</v>
          </cell>
          <cell r="J175">
            <v>0.20200000000000001</v>
          </cell>
        </row>
        <row r="176">
          <cell r="A176">
            <v>38</v>
          </cell>
          <cell r="B176" t="str">
            <v>IA2621</v>
          </cell>
          <cell r="C176" t="str">
            <v>SXLD cèt thÐp cÇu thang ®­êng kÝnh &lt;=18mm</v>
          </cell>
          <cell r="D176" t="str">
            <v>tÊn</v>
          </cell>
          <cell r="G176">
            <v>5385064.5</v>
          </cell>
          <cell r="H176">
            <v>190126</v>
          </cell>
          <cell r="I176">
            <v>99583</v>
          </cell>
          <cell r="J176">
            <v>4.2000000000000003E-2</v>
          </cell>
        </row>
        <row r="177">
          <cell r="A177">
            <v>39</v>
          </cell>
          <cell r="B177" t="str">
            <v>IA2631</v>
          </cell>
          <cell r="C177" t="str">
            <v>SXLD cèt thÐp cÇu thang ®­êng kÝnh &gt;18mm</v>
          </cell>
          <cell r="D177" t="str">
            <v>tÊn</v>
          </cell>
          <cell r="G177">
            <v>5288870</v>
          </cell>
          <cell r="H177">
            <v>185112</v>
          </cell>
          <cell r="I177">
            <v>105127</v>
          </cell>
          <cell r="J177">
            <v>0.121</v>
          </cell>
        </row>
        <row r="178">
          <cell r="A178">
            <v>40</v>
          </cell>
          <cell r="B178" t="str">
            <v>KA2410</v>
          </cell>
          <cell r="C178" t="str">
            <v>V¸n khu«n cÇu thang</v>
          </cell>
          <cell r="D178" t="str">
            <v>100m2</v>
          </cell>
          <cell r="G178">
            <v>2419253</v>
          </cell>
          <cell r="H178">
            <v>619087</v>
          </cell>
          <cell r="J178">
            <v>0.27400000000000002</v>
          </cell>
        </row>
        <row r="179">
          <cell r="C179" t="str">
            <v>Gç v¸n</v>
          </cell>
          <cell r="D179" t="str">
            <v>m3</v>
          </cell>
          <cell r="E179">
            <v>0.79200000000000004</v>
          </cell>
          <cell r="F179">
            <v>1400000</v>
          </cell>
          <cell r="G179">
            <v>1108800</v>
          </cell>
        </row>
        <row r="180">
          <cell r="C180" t="str">
            <v>Gç ®µ chèng</v>
          </cell>
          <cell r="D180" t="str">
            <v>m3</v>
          </cell>
          <cell r="E180">
            <v>0.98099999999999998</v>
          </cell>
          <cell r="F180">
            <v>1200000</v>
          </cell>
          <cell r="G180">
            <v>1177200</v>
          </cell>
        </row>
        <row r="181">
          <cell r="C181" t="str">
            <v>§inh</v>
          </cell>
          <cell r="D181" t="str">
            <v>kg</v>
          </cell>
          <cell r="E181">
            <v>11.45</v>
          </cell>
          <cell r="F181">
            <v>6000</v>
          </cell>
          <cell r="G181">
            <v>68700</v>
          </cell>
        </row>
        <row r="182">
          <cell r="C182" t="str">
            <v>§inh ®Øa</v>
          </cell>
          <cell r="D182" t="str">
            <v>c¸i</v>
          </cell>
          <cell r="E182">
            <v>29</v>
          </cell>
          <cell r="F182">
            <v>1400</v>
          </cell>
          <cell r="G182">
            <v>40600</v>
          </cell>
        </row>
        <row r="183">
          <cell r="C183" t="str">
            <v>VL#</v>
          </cell>
          <cell r="D183" t="str">
            <v>%</v>
          </cell>
          <cell r="E183">
            <v>1</v>
          </cell>
          <cell r="G183">
            <v>23953</v>
          </cell>
        </row>
        <row r="184">
          <cell r="A184">
            <v>41</v>
          </cell>
          <cell r="B184" t="str">
            <v>GD2213</v>
          </cell>
          <cell r="C184" t="str">
            <v>X©y t­êng 220 tÇng 1 g¹ch chØ v÷a XM M50</v>
          </cell>
          <cell r="D184" t="str">
            <v>m3</v>
          </cell>
          <cell r="G184">
            <v>303611.74540000001</v>
          </cell>
          <cell r="H184">
            <v>24904</v>
          </cell>
          <cell r="I184">
            <v>1631</v>
          </cell>
          <cell r="J184">
            <v>56.673999999999999</v>
          </cell>
        </row>
        <row r="185">
          <cell r="C185" t="str">
            <v>G¹ch</v>
          </cell>
          <cell r="D185" t="str">
            <v>viªn</v>
          </cell>
          <cell r="E185">
            <v>550</v>
          </cell>
          <cell r="F185">
            <v>425</v>
          </cell>
          <cell r="G185">
            <v>233750</v>
          </cell>
        </row>
        <row r="186">
          <cell r="C186" t="str">
            <v>V÷a XM M50</v>
          </cell>
          <cell r="D186" t="str">
            <v>m3</v>
          </cell>
          <cell r="E186">
            <v>0.28999999999999998</v>
          </cell>
          <cell r="F186">
            <v>204023.26</v>
          </cell>
          <cell r="G186">
            <v>59166.7454</v>
          </cell>
        </row>
        <row r="187">
          <cell r="C187" t="str">
            <v>C©y chèng</v>
          </cell>
          <cell r="D187" t="str">
            <v>c©y</v>
          </cell>
          <cell r="E187">
            <v>0.5</v>
          </cell>
          <cell r="F187">
            <v>10000</v>
          </cell>
          <cell r="G187">
            <v>5000</v>
          </cell>
        </row>
        <row r="188">
          <cell r="C188" t="str">
            <v>Gç v¸n</v>
          </cell>
          <cell r="D188" t="str">
            <v>m3</v>
          </cell>
          <cell r="E188">
            <v>3.0000000000000001E-3</v>
          </cell>
          <cell r="F188">
            <v>1400000</v>
          </cell>
          <cell r="G188">
            <v>4200</v>
          </cell>
        </row>
        <row r="189">
          <cell r="C189" t="str">
            <v>D©y buéc</v>
          </cell>
          <cell r="D189" t="str">
            <v>kg</v>
          </cell>
          <cell r="E189">
            <v>0.23</v>
          </cell>
          <cell r="F189">
            <v>6500</v>
          </cell>
          <cell r="G189">
            <v>1495</v>
          </cell>
        </row>
        <row r="190">
          <cell r="A190">
            <v>42</v>
          </cell>
          <cell r="B190" t="str">
            <v>GD2223</v>
          </cell>
          <cell r="C190" t="str">
            <v>X©y t­êng 220 tÇng 2 g¹ch chØ v÷a XM M50</v>
          </cell>
          <cell r="D190" t="str">
            <v>m3</v>
          </cell>
          <cell r="G190">
            <v>326106.74540000001</v>
          </cell>
          <cell r="H190">
            <v>25553</v>
          </cell>
          <cell r="I190">
            <v>3811</v>
          </cell>
          <cell r="J190">
            <v>48.526000000000003</v>
          </cell>
        </row>
        <row r="191">
          <cell r="C191" t="str">
            <v>G¹ch</v>
          </cell>
          <cell r="D191" t="str">
            <v>viªn</v>
          </cell>
          <cell r="E191">
            <v>550</v>
          </cell>
          <cell r="F191">
            <v>425</v>
          </cell>
          <cell r="G191">
            <v>233750</v>
          </cell>
        </row>
        <row r="192">
          <cell r="C192" t="str">
            <v>V÷a XM M50</v>
          </cell>
          <cell r="D192" t="str">
            <v>m3</v>
          </cell>
          <cell r="E192">
            <v>0.28999999999999998</v>
          </cell>
          <cell r="F192">
            <v>204023.26</v>
          </cell>
          <cell r="G192">
            <v>59166.7454</v>
          </cell>
        </row>
        <row r="193">
          <cell r="C193" t="str">
            <v>C©y chèng</v>
          </cell>
          <cell r="D193" t="str">
            <v>c©y</v>
          </cell>
          <cell r="E193">
            <v>1.62</v>
          </cell>
          <cell r="F193">
            <v>10000</v>
          </cell>
          <cell r="G193">
            <v>16200.000000000002</v>
          </cell>
        </row>
        <row r="194">
          <cell r="C194" t="str">
            <v>Gç v¸n</v>
          </cell>
          <cell r="D194" t="str">
            <v>m3</v>
          </cell>
          <cell r="E194">
            <v>0.01</v>
          </cell>
          <cell r="F194">
            <v>1400000</v>
          </cell>
          <cell r="G194">
            <v>14000</v>
          </cell>
        </row>
        <row r="195">
          <cell r="C195" t="str">
            <v>D©y buéc</v>
          </cell>
          <cell r="D195" t="str">
            <v>kg</v>
          </cell>
          <cell r="E195">
            <v>0.46</v>
          </cell>
          <cell r="F195">
            <v>6500</v>
          </cell>
          <cell r="G195">
            <v>2990</v>
          </cell>
        </row>
        <row r="196">
          <cell r="A196">
            <v>43</v>
          </cell>
          <cell r="B196" t="str">
            <v>PA1313</v>
          </cell>
          <cell r="C196" t="str">
            <v>Tr¸t t­êng tÇng 1 dµy 2cm v÷a XM M50</v>
          </cell>
          <cell r="D196" t="str">
            <v>m2</v>
          </cell>
          <cell r="G196">
            <v>5133.6664699999992</v>
          </cell>
          <cell r="H196">
            <v>1808</v>
          </cell>
          <cell r="I196">
            <v>136</v>
          </cell>
          <cell r="J196">
            <v>543.79300000000001</v>
          </cell>
        </row>
        <row r="197">
          <cell r="C197" t="str">
            <v>V÷a XM M50</v>
          </cell>
          <cell r="D197" t="str">
            <v>m3</v>
          </cell>
          <cell r="E197">
            <v>2.3E-2</v>
          </cell>
          <cell r="F197">
            <v>223202.88999999998</v>
          </cell>
          <cell r="G197">
            <v>5133.6664699999992</v>
          </cell>
        </row>
        <row r="198">
          <cell r="A198">
            <v>44</v>
          </cell>
          <cell r="B198" t="str">
            <v>PA1323</v>
          </cell>
          <cell r="C198" t="str">
            <v>Tr¸t t­êng tÇng 2 dµy 2cm v÷a XM M50</v>
          </cell>
          <cell r="D198" t="str">
            <v>m2</v>
          </cell>
          <cell r="G198">
            <v>5159.3348023499993</v>
          </cell>
          <cell r="H198">
            <v>2599</v>
          </cell>
          <cell r="I198">
            <v>190</v>
          </cell>
          <cell r="J198">
            <v>441.14499999999998</v>
          </cell>
        </row>
        <row r="199">
          <cell r="C199" t="str">
            <v>V÷a XM M50</v>
          </cell>
          <cell r="D199" t="str">
            <v>m3</v>
          </cell>
          <cell r="E199">
            <v>2.3E-2</v>
          </cell>
          <cell r="F199">
            <v>223202.88999999998</v>
          </cell>
          <cell r="G199">
            <v>5133.6664699999992</v>
          </cell>
        </row>
        <row r="200">
          <cell r="C200" t="str">
            <v>VL#</v>
          </cell>
          <cell r="D200" t="str">
            <v>%</v>
          </cell>
          <cell r="E200">
            <v>0.5</v>
          </cell>
          <cell r="G200">
            <v>25.668332349999996</v>
          </cell>
        </row>
        <row r="201">
          <cell r="A201">
            <v>45</v>
          </cell>
          <cell r="B201" t="str">
            <v>PA2313</v>
          </cell>
          <cell r="C201" t="str">
            <v>Tr¸t cét + cÇu thang v÷a XM M50 dµy 2cm</v>
          </cell>
          <cell r="D201" t="str">
            <v>m2</v>
          </cell>
          <cell r="G201">
            <v>5607.9726112500002</v>
          </cell>
          <cell r="H201">
            <v>6571</v>
          </cell>
          <cell r="I201">
            <v>190</v>
          </cell>
          <cell r="J201">
            <v>155.78800000000001</v>
          </cell>
        </row>
        <row r="202">
          <cell r="C202" t="str">
            <v>V÷a XM M50</v>
          </cell>
          <cell r="D202" t="str">
            <v>m3</v>
          </cell>
          <cell r="E202">
            <v>2.5000000000000001E-2</v>
          </cell>
          <cell r="F202">
            <v>223202.88999999998</v>
          </cell>
          <cell r="G202">
            <v>5580.0722500000002</v>
          </cell>
        </row>
        <row r="203">
          <cell r="C203" t="str">
            <v>VL#</v>
          </cell>
          <cell r="D203" t="str">
            <v>%</v>
          </cell>
          <cell r="E203">
            <v>0.5</v>
          </cell>
          <cell r="G203">
            <v>27.900361250000003</v>
          </cell>
        </row>
        <row r="204">
          <cell r="A204">
            <v>46</v>
          </cell>
          <cell r="B204" t="str">
            <v>PA3113</v>
          </cell>
          <cell r="C204" t="str">
            <v>Tr¸t dÇm gi»ng + lanh t« v÷a XM M50 dµy 2cm</v>
          </cell>
          <cell r="D204" t="str">
            <v>m2</v>
          </cell>
          <cell r="G204">
            <v>4030.9102716659995</v>
          </cell>
          <cell r="H204">
            <v>4354</v>
          </cell>
          <cell r="I204">
            <v>190</v>
          </cell>
          <cell r="J204">
            <v>294.3</v>
          </cell>
        </row>
        <row r="205">
          <cell r="C205" t="str">
            <v>V÷a XM M50</v>
          </cell>
          <cell r="D205" t="str">
            <v>m3</v>
          </cell>
          <cell r="E205">
            <v>1.7999999999999999E-2</v>
          </cell>
          <cell r="F205">
            <v>223202.88999999998</v>
          </cell>
          <cell r="G205">
            <v>4017.6520199999995</v>
          </cell>
        </row>
        <row r="206">
          <cell r="C206" t="str">
            <v>VL#</v>
          </cell>
          <cell r="D206" t="str">
            <v>%</v>
          </cell>
          <cell r="E206">
            <v>0.33</v>
          </cell>
          <cell r="G206">
            <v>13.258251665999998</v>
          </cell>
        </row>
        <row r="207">
          <cell r="A207">
            <v>47</v>
          </cell>
          <cell r="B207" t="str">
            <v>PA3213</v>
          </cell>
          <cell r="C207" t="str">
            <v>Tr¸t trÇn v÷a XM M50 dµy 1.5cm</v>
          </cell>
          <cell r="D207" t="str">
            <v>m2</v>
          </cell>
          <cell r="G207">
            <v>4029.7049760599994</v>
          </cell>
          <cell r="H207">
            <v>3958</v>
          </cell>
          <cell r="I207">
            <v>190</v>
          </cell>
          <cell r="J207">
            <v>372.63</v>
          </cell>
        </row>
        <row r="208">
          <cell r="C208" t="str">
            <v>V÷a XM M50</v>
          </cell>
          <cell r="D208" t="str">
            <v>m3</v>
          </cell>
          <cell r="E208">
            <v>1.7999999999999999E-2</v>
          </cell>
          <cell r="F208">
            <v>223202.88999999998</v>
          </cell>
          <cell r="G208">
            <v>4017.6520199999995</v>
          </cell>
        </row>
        <row r="209">
          <cell r="C209" t="str">
            <v>VL#</v>
          </cell>
          <cell r="D209" t="str">
            <v>%</v>
          </cell>
          <cell r="E209">
            <v>0.3</v>
          </cell>
          <cell r="G209">
            <v>12.05295606</v>
          </cell>
        </row>
        <row r="210">
          <cell r="A210">
            <v>48</v>
          </cell>
          <cell r="B210" t="str">
            <v>RB1124</v>
          </cell>
          <cell r="C210" t="str">
            <v>L¸ng m¸i v÷a XM M75 dµy 2cm ®¸nh mµu</v>
          </cell>
          <cell r="D210" t="str">
            <v>m2</v>
          </cell>
          <cell r="G210">
            <v>7374.7260000000006</v>
          </cell>
          <cell r="H210">
            <v>1341</v>
          </cell>
          <cell r="I210">
            <v>245</v>
          </cell>
          <cell r="J210">
            <v>248.86</v>
          </cell>
        </row>
        <row r="211">
          <cell r="C211" t="str">
            <v>V÷a XM M75</v>
          </cell>
          <cell r="D211" t="str">
            <v>m3</v>
          </cell>
          <cell r="E211">
            <v>2.5000000000000001E-2</v>
          </cell>
          <cell r="F211">
            <v>287006.52</v>
          </cell>
          <cell r="G211">
            <v>7175.1630000000005</v>
          </cell>
        </row>
        <row r="212">
          <cell r="C212" t="str">
            <v>Xi m¨ng PC30</v>
          </cell>
          <cell r="D212" t="str">
            <v>kg</v>
          </cell>
          <cell r="E212">
            <v>0.30099999999999999</v>
          </cell>
          <cell r="F212">
            <v>663</v>
          </cell>
          <cell r="G212">
            <v>199.56299999999999</v>
          </cell>
        </row>
        <row r="213">
          <cell r="A213">
            <v>49</v>
          </cell>
          <cell r="B213" t="str">
            <v>PA2313</v>
          </cell>
          <cell r="C213" t="str">
            <v>Tr¸t m¸ cöa v÷a XM M50 dµy 2cm</v>
          </cell>
          <cell r="D213" t="str">
            <v>m2</v>
          </cell>
          <cell r="G213">
            <v>5607.9726112500002</v>
          </cell>
          <cell r="H213">
            <v>6571</v>
          </cell>
          <cell r="I213">
            <v>190</v>
          </cell>
          <cell r="J213">
            <v>50.261000000000003</v>
          </cell>
        </row>
        <row r="214">
          <cell r="A214">
            <v>50</v>
          </cell>
          <cell r="B214" t="str">
            <v>MB1110</v>
          </cell>
          <cell r="C214" t="str">
            <v>L¾p dùng khu«n cöa gç</v>
          </cell>
          <cell r="D214" t="str">
            <v>m</v>
          </cell>
          <cell r="G214">
            <v>59476.857142857138</v>
          </cell>
          <cell r="H214">
            <v>1946</v>
          </cell>
          <cell r="J214">
            <v>403.4</v>
          </cell>
        </row>
        <row r="215">
          <cell r="A215">
            <v>51</v>
          </cell>
          <cell r="B215" t="str">
            <v>MB2110</v>
          </cell>
          <cell r="C215" t="str">
            <v xml:space="preserve">L¾p dùng c¸nh cöa gç vµo khu«n </v>
          </cell>
          <cell r="D215" t="str">
            <v>m2</v>
          </cell>
          <cell r="G215">
            <v>419047.61904761905</v>
          </cell>
          <cell r="H215">
            <v>3243</v>
          </cell>
          <cell r="J215">
            <v>26.1</v>
          </cell>
        </row>
        <row r="216">
          <cell r="A216">
            <v>52</v>
          </cell>
          <cell r="B216" t="str">
            <v>MB2120</v>
          </cell>
          <cell r="C216" t="str">
            <v>L¾p dùng c¸nh cöa kÝnh + chíp gç vµo khu«n</v>
          </cell>
          <cell r="D216" t="str">
            <v>m2</v>
          </cell>
          <cell r="G216">
            <v>364733.76190476189</v>
          </cell>
          <cell r="H216">
            <v>5188</v>
          </cell>
          <cell r="J216">
            <v>53.6</v>
          </cell>
        </row>
        <row r="217">
          <cell r="A217">
            <v>53</v>
          </cell>
          <cell r="B217" t="str">
            <v>TT</v>
          </cell>
          <cell r="C217" t="str">
            <v>L¾p dùng hoa cöa s¾t</v>
          </cell>
          <cell r="D217" t="str">
            <v>m2</v>
          </cell>
          <cell r="G217">
            <v>87137</v>
          </cell>
          <cell r="H217">
            <v>2706</v>
          </cell>
          <cell r="J217">
            <v>59</v>
          </cell>
        </row>
        <row r="218">
          <cell r="A218">
            <v>54</v>
          </cell>
          <cell r="B218" t="str">
            <v>UC2240</v>
          </cell>
          <cell r="C218" t="str">
            <v>S¬n hoa cöa s¾t 3 n­íc</v>
          </cell>
          <cell r="D218" t="str">
            <v>m2</v>
          </cell>
          <cell r="G218">
            <v>5266.4430000000002</v>
          </cell>
          <cell r="H218">
            <v>1621</v>
          </cell>
          <cell r="J218">
            <v>59</v>
          </cell>
        </row>
        <row r="219">
          <cell r="C219" t="str">
            <v>S¬n</v>
          </cell>
          <cell r="D219" t="str">
            <v>kg</v>
          </cell>
          <cell r="E219">
            <v>0.22500000000000001</v>
          </cell>
          <cell r="F219">
            <v>20500</v>
          </cell>
          <cell r="G219">
            <v>4612.5</v>
          </cell>
        </row>
        <row r="220">
          <cell r="C220" t="str">
            <v>X¨ng</v>
          </cell>
          <cell r="D220" t="str">
            <v>kg</v>
          </cell>
          <cell r="E220">
            <v>0.11799999999999999</v>
          </cell>
          <cell r="F220">
            <v>5100</v>
          </cell>
          <cell r="G220">
            <v>601.79999999999995</v>
          </cell>
        </row>
        <row r="221">
          <cell r="C221" t="str">
            <v>VL#</v>
          </cell>
          <cell r="D221" t="str">
            <v>%</v>
          </cell>
          <cell r="E221">
            <v>1</v>
          </cell>
          <cell r="G221">
            <v>52.143000000000001</v>
          </cell>
        </row>
        <row r="222">
          <cell r="A222">
            <v>55</v>
          </cell>
          <cell r="B222" t="str">
            <v>UC1120</v>
          </cell>
          <cell r="C222" t="str">
            <v>S¬n cöa kÝnh 3 n­íc</v>
          </cell>
          <cell r="D222" t="str">
            <v>m2</v>
          </cell>
          <cell r="G222">
            <v>2691.65</v>
          </cell>
          <cell r="H222">
            <v>830</v>
          </cell>
          <cell r="J222">
            <v>143.19999999999999</v>
          </cell>
        </row>
        <row r="223">
          <cell r="C223" t="str">
            <v>S¬n</v>
          </cell>
          <cell r="D223" t="str">
            <v>kg</v>
          </cell>
          <cell r="E223">
            <v>0.13</v>
          </cell>
          <cell r="F223">
            <v>20500</v>
          </cell>
          <cell r="G223">
            <v>2665</v>
          </cell>
        </row>
        <row r="224">
          <cell r="C224" t="str">
            <v>VL#</v>
          </cell>
          <cell r="D224" t="str">
            <v>%</v>
          </cell>
          <cell r="E224">
            <v>1</v>
          </cell>
          <cell r="G224">
            <v>26.650000000000002</v>
          </cell>
        </row>
        <row r="225">
          <cell r="A225">
            <v>56</v>
          </cell>
          <cell r="B225" t="str">
            <v>UC1220</v>
          </cell>
          <cell r="C225" t="str">
            <v>S¬n cöa pan« 3 n­íc</v>
          </cell>
          <cell r="D225" t="str">
            <v>m2</v>
          </cell>
          <cell r="G225">
            <v>7433.0950000000003</v>
          </cell>
          <cell r="H225">
            <v>2075</v>
          </cell>
          <cell r="J225">
            <v>108.982</v>
          </cell>
        </row>
        <row r="226">
          <cell r="C226" t="str">
            <v>S¬n</v>
          </cell>
          <cell r="D226" t="str">
            <v>kg</v>
          </cell>
          <cell r="E226">
            <v>0.35899999999999999</v>
          </cell>
          <cell r="F226">
            <v>20500</v>
          </cell>
          <cell r="G226">
            <v>7359.5</v>
          </cell>
        </row>
        <row r="227">
          <cell r="C227" t="str">
            <v>VL#</v>
          </cell>
          <cell r="D227" t="str">
            <v>%</v>
          </cell>
          <cell r="E227">
            <v>1</v>
          </cell>
          <cell r="G227">
            <v>73.594999999999999</v>
          </cell>
        </row>
        <row r="228">
          <cell r="A228">
            <v>57</v>
          </cell>
          <cell r="B228" t="str">
            <v>HG4113</v>
          </cell>
          <cell r="C228" t="str">
            <v>Bª t«ng cèt thÐp nan chíp M200 ®¸ 1x2</v>
          </cell>
          <cell r="D228" t="str">
            <v>m3</v>
          </cell>
          <cell r="G228">
            <v>321349.12687499996</v>
          </cell>
          <cell r="H228">
            <v>31901</v>
          </cell>
          <cell r="I228">
            <v>9146</v>
          </cell>
          <cell r="J228">
            <v>1.1040000000000001</v>
          </cell>
        </row>
        <row r="229">
          <cell r="C229" t="str">
            <v>V÷a BT M200</v>
          </cell>
          <cell r="D229" t="str">
            <v>m3</v>
          </cell>
          <cell r="E229">
            <v>1.0149999999999999</v>
          </cell>
          <cell r="F229">
            <v>315025</v>
          </cell>
          <cell r="G229">
            <v>319750.37499999994</v>
          </cell>
        </row>
        <row r="230">
          <cell r="C230" t="str">
            <v>VL#</v>
          </cell>
          <cell r="D230" t="str">
            <v>%</v>
          </cell>
          <cell r="E230">
            <v>0.5</v>
          </cell>
          <cell r="G230">
            <v>1598.7518749999997</v>
          </cell>
        </row>
        <row r="231">
          <cell r="A231">
            <v>58</v>
          </cell>
          <cell r="B231" t="str">
            <v>IB2511</v>
          </cell>
          <cell r="C231" t="str">
            <v>SXLD cèt thÐp nan chíp</v>
          </cell>
          <cell r="D231" t="str">
            <v>tÊn</v>
          </cell>
          <cell r="G231">
            <v>5465730</v>
          </cell>
          <cell r="H231">
            <v>221804</v>
          </cell>
          <cell r="I231">
            <v>15916</v>
          </cell>
          <cell r="J231">
            <v>0.20899999999999999</v>
          </cell>
        </row>
        <row r="232">
          <cell r="A232">
            <v>59</v>
          </cell>
          <cell r="B232" t="str">
            <v>KP2310</v>
          </cell>
          <cell r="C232" t="str">
            <v>V¸n khu«n nan chíp</v>
          </cell>
          <cell r="D232" t="str">
            <v>100m2</v>
          </cell>
          <cell r="G232">
            <v>174891.6</v>
          </cell>
          <cell r="H232">
            <v>318021</v>
          </cell>
          <cell r="J232">
            <v>0.108</v>
          </cell>
        </row>
        <row r="233">
          <cell r="C233" t="str">
            <v>Gç v¸n</v>
          </cell>
          <cell r="D233" t="str">
            <v>m3</v>
          </cell>
          <cell r="E233">
            <v>0.123</v>
          </cell>
          <cell r="F233">
            <v>1400000</v>
          </cell>
          <cell r="G233">
            <v>172200</v>
          </cell>
        </row>
        <row r="234">
          <cell r="C234" t="str">
            <v>§inh</v>
          </cell>
          <cell r="D234" t="str">
            <v>kg</v>
          </cell>
          <cell r="E234">
            <v>0.16</v>
          </cell>
          <cell r="F234">
            <v>6000</v>
          </cell>
          <cell r="G234">
            <v>960</v>
          </cell>
        </row>
        <row r="235">
          <cell r="C235" t="str">
            <v>VL#</v>
          </cell>
          <cell r="D235" t="str">
            <v>%</v>
          </cell>
          <cell r="E235">
            <v>1</v>
          </cell>
          <cell r="G235">
            <v>1731.6000000000001</v>
          </cell>
        </row>
        <row r="236">
          <cell r="A236">
            <v>60</v>
          </cell>
          <cell r="B236" t="str">
            <v>LA5120</v>
          </cell>
          <cell r="C236" t="str">
            <v>Nh©n c«ng l¾p ®Æt nan chíp</v>
          </cell>
          <cell r="D236" t="str">
            <v>c¸i</v>
          </cell>
          <cell r="E236">
            <v>1</v>
          </cell>
          <cell r="G236">
            <v>1423</v>
          </cell>
          <cell r="H236">
            <v>3382</v>
          </cell>
          <cell r="J236">
            <v>46</v>
          </cell>
        </row>
        <row r="237">
          <cell r="A237">
            <v>61</v>
          </cell>
          <cell r="B237" t="str">
            <v>GD3113</v>
          </cell>
          <cell r="C237" t="str">
            <v>X©y trô ®ì nan chíp v÷a XM M50</v>
          </cell>
          <cell r="D237" t="str">
            <v>m3</v>
          </cell>
          <cell r="G237">
            <v>318981.978</v>
          </cell>
          <cell r="H237">
            <v>38913</v>
          </cell>
          <cell r="I237">
            <v>1359</v>
          </cell>
          <cell r="J237">
            <v>0.22500000000000001</v>
          </cell>
        </row>
        <row r="238">
          <cell r="C238" t="str">
            <v>G¹ch</v>
          </cell>
          <cell r="D238" t="str">
            <v>viªn</v>
          </cell>
          <cell r="E238">
            <v>539</v>
          </cell>
          <cell r="F238">
            <v>425</v>
          </cell>
          <cell r="G238">
            <v>229075</v>
          </cell>
        </row>
        <row r="239">
          <cell r="C239" t="str">
            <v>V÷a XM M50</v>
          </cell>
          <cell r="D239" t="str">
            <v>m3</v>
          </cell>
          <cell r="E239">
            <v>0.3</v>
          </cell>
          <cell r="F239">
            <v>204023.26</v>
          </cell>
          <cell r="G239">
            <v>61206.978000000003</v>
          </cell>
        </row>
        <row r="240">
          <cell r="C240" t="str">
            <v>C©y chèng</v>
          </cell>
          <cell r="D240" t="str">
            <v>c©y</v>
          </cell>
          <cell r="E240">
            <v>0.5</v>
          </cell>
          <cell r="F240">
            <v>10000</v>
          </cell>
          <cell r="G240">
            <v>5000</v>
          </cell>
        </row>
        <row r="241">
          <cell r="C241" t="str">
            <v>Gç v¸n</v>
          </cell>
          <cell r="D241" t="str">
            <v>m3</v>
          </cell>
          <cell r="E241">
            <v>3.0000000000000001E-3</v>
          </cell>
          <cell r="F241">
            <v>1400000</v>
          </cell>
          <cell r="G241">
            <v>4200</v>
          </cell>
        </row>
        <row r="242">
          <cell r="C242" t="str">
            <v>D©y buéc</v>
          </cell>
          <cell r="D242" t="str">
            <v>kg</v>
          </cell>
          <cell r="E242">
            <v>3</v>
          </cell>
          <cell r="F242">
            <v>6500</v>
          </cell>
          <cell r="G242">
            <v>19500</v>
          </cell>
        </row>
        <row r="243">
          <cell r="A243">
            <v>62</v>
          </cell>
          <cell r="B243" t="str">
            <v>PA2213</v>
          </cell>
          <cell r="C243" t="str">
            <v>Tr¸t trô ®ì v÷a XM M50</v>
          </cell>
          <cell r="D243" t="str">
            <v>m2</v>
          </cell>
          <cell r="G243">
            <v>4037.7402800999994</v>
          </cell>
          <cell r="H243">
            <v>6571</v>
          </cell>
          <cell r="I243">
            <v>190</v>
          </cell>
          <cell r="J243">
            <v>4.0919999999999996</v>
          </cell>
        </row>
        <row r="244">
          <cell r="C244" t="str">
            <v>V÷a XM M50</v>
          </cell>
          <cell r="D244" t="str">
            <v>m3</v>
          </cell>
          <cell r="E244">
            <v>1.7999999999999999E-2</v>
          </cell>
          <cell r="F244">
            <v>223202.88999999998</v>
          </cell>
          <cell r="G244">
            <v>4017.6520199999995</v>
          </cell>
        </row>
        <row r="245">
          <cell r="C245" t="str">
            <v>VL#</v>
          </cell>
          <cell r="D245" t="str">
            <v>%</v>
          </cell>
          <cell r="E245">
            <v>0.5</v>
          </cell>
          <cell r="G245">
            <v>20.088260099999999</v>
          </cell>
        </row>
        <row r="246">
          <cell r="A246">
            <v>63</v>
          </cell>
          <cell r="B246" t="str">
            <v>GD1113</v>
          </cell>
          <cell r="C246" t="str">
            <v>X©y bËc thang g¹ch ®Æc v÷a XM M50</v>
          </cell>
          <cell r="D246" t="str">
            <v>m3</v>
          </cell>
          <cell r="G246">
            <v>306666.74540000001</v>
          </cell>
          <cell r="H246">
            <v>21662</v>
          </cell>
          <cell r="J246">
            <v>0.72899999999999998</v>
          </cell>
        </row>
        <row r="247">
          <cell r="C247" t="str">
            <v>G¹ch</v>
          </cell>
          <cell r="D247" t="str">
            <v>viªn</v>
          </cell>
          <cell r="E247">
            <v>550</v>
          </cell>
          <cell r="F247">
            <v>450</v>
          </cell>
          <cell r="G247">
            <v>247500</v>
          </cell>
        </row>
        <row r="248">
          <cell r="C248" t="str">
            <v>V÷a XM M50</v>
          </cell>
          <cell r="D248" t="str">
            <v>m3</v>
          </cell>
          <cell r="E248">
            <v>0.28999999999999998</v>
          </cell>
          <cell r="F248">
            <v>204023.26</v>
          </cell>
          <cell r="G248">
            <v>59166.7454</v>
          </cell>
        </row>
        <row r="249">
          <cell r="A249">
            <v>64</v>
          </cell>
          <cell r="B249" t="str">
            <v>PA2114+RB1114</v>
          </cell>
          <cell r="C249" t="str">
            <v>Tr¸t l¸ng cÇu thang v÷a XM M75 dµy 1cm</v>
          </cell>
          <cell r="D249" t="str">
            <v>m2</v>
          </cell>
          <cell r="G249">
            <v>9925.7820100000008</v>
          </cell>
          <cell r="H249">
            <v>7468</v>
          </cell>
          <cell r="I249">
            <v>326</v>
          </cell>
          <cell r="J249">
            <v>19.86</v>
          </cell>
        </row>
        <row r="250">
          <cell r="C250" t="str">
            <v>V÷a XM M75</v>
          </cell>
          <cell r="D250" t="str">
            <v>m3</v>
          </cell>
          <cell r="E250">
            <v>1.2999999999999999E-2</v>
          </cell>
          <cell r="F250">
            <v>287006.52</v>
          </cell>
          <cell r="G250">
            <v>3731.0847600000002</v>
          </cell>
        </row>
        <row r="251">
          <cell r="C251" t="str">
            <v>V÷a XM M75</v>
          </cell>
          <cell r="D251" t="str">
            <v>m3</v>
          </cell>
          <cell r="E251">
            <v>2.5000000000000001E-2</v>
          </cell>
          <cell r="F251">
            <v>247787.88999999998</v>
          </cell>
          <cell r="G251">
            <v>6194.6972500000002</v>
          </cell>
        </row>
        <row r="252">
          <cell r="A252">
            <v>65</v>
          </cell>
          <cell r="B252" t="str">
            <v>RC1130</v>
          </cell>
          <cell r="C252" t="str">
            <v>Mµi granit« c©u thang</v>
          </cell>
          <cell r="D252" t="str">
            <v>m2</v>
          </cell>
          <cell r="G252">
            <v>20452</v>
          </cell>
          <cell r="H252">
            <v>36547</v>
          </cell>
          <cell r="J252">
            <v>19.86</v>
          </cell>
        </row>
        <row r="253">
          <cell r="C253" t="str">
            <v>§¸ tr¾ng</v>
          </cell>
          <cell r="D253" t="str">
            <v>kg</v>
          </cell>
          <cell r="E253">
            <v>16.5</v>
          </cell>
          <cell r="F253">
            <v>182</v>
          </cell>
          <cell r="G253">
            <v>3003</v>
          </cell>
        </row>
        <row r="254">
          <cell r="C254" t="str">
            <v>Bét ®¸</v>
          </cell>
          <cell r="D254" t="str">
            <v>kg</v>
          </cell>
          <cell r="E254">
            <v>9.5</v>
          </cell>
          <cell r="F254">
            <v>182</v>
          </cell>
          <cell r="G254">
            <v>1729</v>
          </cell>
        </row>
        <row r="255">
          <cell r="C255" t="str">
            <v>Bét mµu</v>
          </cell>
          <cell r="D255" t="str">
            <v>kg</v>
          </cell>
          <cell r="E255">
            <v>0.105</v>
          </cell>
          <cell r="F255">
            <v>14000</v>
          </cell>
          <cell r="G255">
            <v>1470</v>
          </cell>
        </row>
        <row r="256">
          <cell r="C256" t="str">
            <v>Xi m¨ng tr¾ng</v>
          </cell>
          <cell r="D256" t="str">
            <v>kg</v>
          </cell>
          <cell r="E256">
            <v>9.5</v>
          </cell>
          <cell r="F256">
            <v>1500</v>
          </cell>
          <cell r="G256">
            <v>14250</v>
          </cell>
        </row>
        <row r="257">
          <cell r="A257">
            <v>66</v>
          </cell>
          <cell r="B257" t="str">
            <v>HA3113</v>
          </cell>
          <cell r="C257" t="str">
            <v>Bª t«ng cèt thÐp tay vÞn M200 ®¸ 1x2</v>
          </cell>
          <cell r="D257" t="str">
            <v>m3</v>
          </cell>
          <cell r="G257">
            <v>326129.63124999998</v>
          </cell>
          <cell r="H257">
            <v>46177</v>
          </cell>
          <cell r="I257">
            <v>21882</v>
          </cell>
          <cell r="J257">
            <v>2.319</v>
          </cell>
        </row>
        <row r="258">
          <cell r="A258">
            <v>67</v>
          </cell>
          <cell r="B258" t="str">
            <v>IA2311</v>
          </cell>
          <cell r="C258" t="str">
            <v>SXLD cèt thÐp tay vÞn ®­êng kÝnh &lt;=10mm</v>
          </cell>
          <cell r="D258" t="str">
            <v>tÊn</v>
          </cell>
          <cell r="G258">
            <v>5465730</v>
          </cell>
          <cell r="H258">
            <v>218625</v>
          </cell>
          <cell r="I258">
            <v>18096</v>
          </cell>
          <cell r="J258">
            <v>0.11700000000000001</v>
          </cell>
        </row>
        <row r="259">
          <cell r="A259">
            <v>68</v>
          </cell>
          <cell r="B259" t="str">
            <v>IA2321</v>
          </cell>
          <cell r="C259" t="str">
            <v>SXLD cèt thÐp tay vÞn ®­êng kÝnh &lt;=18mm</v>
          </cell>
          <cell r="D259" t="str">
            <v>tÊn</v>
          </cell>
          <cell r="G259">
            <v>5385770</v>
          </cell>
          <cell r="H259">
            <v>137350</v>
          </cell>
          <cell r="I259">
            <v>102536</v>
          </cell>
          <cell r="J259">
            <v>8.7999999999999995E-2</v>
          </cell>
        </row>
        <row r="260">
          <cell r="A260">
            <v>69</v>
          </cell>
          <cell r="B260" t="str">
            <v>KA2210</v>
          </cell>
          <cell r="C260" t="str">
            <v xml:space="preserve">V¸n khu«n tay vÞn </v>
          </cell>
          <cell r="D260" t="str">
            <v>100m2</v>
          </cell>
          <cell r="G260">
            <v>2595437.4</v>
          </cell>
          <cell r="H260">
            <v>465127</v>
          </cell>
          <cell r="I260">
            <v>0</v>
          </cell>
          <cell r="J260">
            <v>1.1419999999999999</v>
          </cell>
        </row>
        <row r="261">
          <cell r="A261">
            <v>70</v>
          </cell>
          <cell r="B261" t="str">
            <v>PA2113</v>
          </cell>
          <cell r="C261" t="str">
            <v>Mµi granit« tay vÞn dµy 2.5cm v÷a XM M50 lãt</v>
          </cell>
          <cell r="D261" t="str">
            <v>m2</v>
          </cell>
          <cell r="G261">
            <v>23329.324795</v>
          </cell>
          <cell r="H261">
            <v>38658</v>
          </cell>
          <cell r="J261">
            <v>114.2</v>
          </cell>
        </row>
        <row r="262">
          <cell r="C262" t="str">
            <v>V÷a XM M50</v>
          </cell>
          <cell r="D262" t="str">
            <v>m3</v>
          </cell>
          <cell r="E262">
            <v>1.55E-2</v>
          </cell>
          <cell r="F262">
            <v>223202.88999999998</v>
          </cell>
          <cell r="G262">
            <v>3459.6447949999997</v>
          </cell>
        </row>
        <row r="263">
          <cell r="C263" t="str">
            <v>§¸ tr¾ng nhá</v>
          </cell>
          <cell r="D263" t="str">
            <v>kg</v>
          </cell>
          <cell r="E263">
            <v>19.14</v>
          </cell>
          <cell r="F263">
            <v>182</v>
          </cell>
          <cell r="G263">
            <v>3483.48</v>
          </cell>
        </row>
        <row r="264">
          <cell r="C264" t="str">
            <v>Bét ®¸</v>
          </cell>
          <cell r="D264" t="str">
            <v>kg</v>
          </cell>
          <cell r="E264">
            <v>12.1</v>
          </cell>
          <cell r="F264">
            <v>182</v>
          </cell>
          <cell r="G264">
            <v>2202.1999999999998</v>
          </cell>
        </row>
        <row r="265">
          <cell r="C265" t="str">
            <v>Xi m¨ng tr¾ng</v>
          </cell>
          <cell r="D265" t="str">
            <v>kg</v>
          </cell>
          <cell r="E265">
            <v>8.42</v>
          </cell>
          <cell r="F265">
            <v>1500</v>
          </cell>
          <cell r="G265">
            <v>12630</v>
          </cell>
        </row>
        <row r="266">
          <cell r="C266" t="str">
            <v>Bét mµu</v>
          </cell>
          <cell r="D266" t="str">
            <v>kg</v>
          </cell>
          <cell r="E266">
            <v>0.111</v>
          </cell>
          <cell r="F266">
            <v>14000</v>
          </cell>
          <cell r="G266">
            <v>1554</v>
          </cell>
        </row>
        <row r="267">
          <cell r="A267">
            <v>71</v>
          </cell>
          <cell r="B267" t="str">
            <v>HE1112</v>
          </cell>
          <cell r="C267" t="str">
            <v>Bª t«ng g¹ch vì v÷a XM M50 ®æ chÌn bôc gi¶ng</v>
          </cell>
          <cell r="D267" t="str">
            <v>m3</v>
          </cell>
          <cell r="G267">
            <v>129447.15588000001</v>
          </cell>
          <cell r="H267">
            <v>14523</v>
          </cell>
          <cell r="I267">
            <v>0</v>
          </cell>
          <cell r="J267">
            <v>15.39</v>
          </cell>
        </row>
        <row r="268">
          <cell r="A268">
            <v>72</v>
          </cell>
          <cell r="B268" t="str">
            <v>TT</v>
          </cell>
          <cell r="C268" t="str">
            <v xml:space="preserve">L¾p dùng con tiÖn XM </v>
          </cell>
          <cell r="D268" t="str">
            <v>c¸i</v>
          </cell>
          <cell r="G268">
            <v>4000</v>
          </cell>
          <cell r="J268">
            <v>186</v>
          </cell>
        </row>
        <row r="269">
          <cell r="A269">
            <v>73</v>
          </cell>
          <cell r="B269" t="str">
            <v>NA1520</v>
          </cell>
          <cell r="C269" t="str">
            <v>SXLD lan can cÇu thang b»ng thÐp vu«ng 14x14</v>
          </cell>
          <cell r="D269" t="str">
            <v>tÊn</v>
          </cell>
          <cell r="G269">
            <v>4111921.9047619044</v>
          </cell>
          <cell r="H269">
            <v>477125</v>
          </cell>
          <cell r="I269">
            <v>281510</v>
          </cell>
          <cell r="J269">
            <v>0.16200000000000001</v>
          </cell>
        </row>
        <row r="270">
          <cell r="C270" t="str">
            <v>ThÐp h×nh</v>
          </cell>
          <cell r="D270" t="str">
            <v>kg</v>
          </cell>
          <cell r="E270">
            <v>625.39</v>
          </cell>
          <cell r="F270">
            <v>6190.4761904761899</v>
          </cell>
          <cell r="G270">
            <v>3871461.9047619044</v>
          </cell>
        </row>
        <row r="271">
          <cell r="C271" t="str">
            <v>Que hµn</v>
          </cell>
          <cell r="D271" t="str">
            <v>kg</v>
          </cell>
          <cell r="E271">
            <v>22.66</v>
          </cell>
          <cell r="F271">
            <v>8500</v>
          </cell>
          <cell r="G271">
            <v>192610</v>
          </cell>
        </row>
        <row r="272">
          <cell r="C272" t="str">
            <v>¤ xy</v>
          </cell>
          <cell r="D272" t="str">
            <v>chai</v>
          </cell>
          <cell r="E272">
            <v>0.78</v>
          </cell>
          <cell r="F272">
            <v>25000</v>
          </cell>
          <cell r="G272">
            <v>19500</v>
          </cell>
        </row>
        <row r="273">
          <cell r="C273" t="str">
            <v>§Êt ®Ìn</v>
          </cell>
          <cell r="D273" t="str">
            <v>kg</v>
          </cell>
          <cell r="E273">
            <v>3.78</v>
          </cell>
          <cell r="F273">
            <v>7500</v>
          </cell>
          <cell r="G273">
            <v>28350</v>
          </cell>
        </row>
        <row r="274">
          <cell r="A274">
            <v>74</v>
          </cell>
          <cell r="B274" t="str">
            <v>NB2210</v>
          </cell>
          <cell r="C274" t="str">
            <v>L¾p dùng lan can cÇu thang s¾t</v>
          </cell>
          <cell r="D274" t="str">
            <v>m2</v>
          </cell>
          <cell r="G274">
            <v>2492</v>
          </cell>
          <cell r="H274">
            <v>5412</v>
          </cell>
          <cell r="I274">
            <v>7734</v>
          </cell>
          <cell r="J274">
            <v>9</v>
          </cell>
        </row>
        <row r="275">
          <cell r="A275">
            <v>75</v>
          </cell>
          <cell r="B275" t="str">
            <v>UC2240</v>
          </cell>
          <cell r="C275" t="str">
            <v>S¬n lan can cÇu thang s¾t 3 n­íc</v>
          </cell>
          <cell r="D275" t="str">
            <v>m2</v>
          </cell>
          <cell r="G275">
            <v>5266.4430000000002</v>
          </cell>
          <cell r="H275">
            <v>1621</v>
          </cell>
          <cell r="I275">
            <v>0</v>
          </cell>
          <cell r="J275">
            <v>9</v>
          </cell>
        </row>
        <row r="276">
          <cell r="A276">
            <v>76</v>
          </cell>
          <cell r="B276" t="str">
            <v>BB1113</v>
          </cell>
          <cell r="C276" t="str">
            <v>§æ ®Êt t«n nÒn ®Çm kü dµy 650</v>
          </cell>
          <cell r="D276" t="str">
            <v>m3</v>
          </cell>
          <cell r="H276">
            <v>8317</v>
          </cell>
          <cell r="J276">
            <v>100.036</v>
          </cell>
        </row>
        <row r="277">
          <cell r="A277">
            <v>77</v>
          </cell>
          <cell r="B277" t="str">
            <v>SA7111</v>
          </cell>
          <cell r="C277" t="str">
            <v>L¸t nÒn g¹ch hoa TQ 300x300 lãt v÷a XM M50 dµy 2cm lãt</v>
          </cell>
          <cell r="D277" t="str">
            <v>m2</v>
          </cell>
          <cell r="G277">
            <v>26208.6980325</v>
          </cell>
          <cell r="H277">
            <v>5412</v>
          </cell>
          <cell r="J277">
            <v>159.86000000000001</v>
          </cell>
        </row>
        <row r="278">
          <cell r="C278" t="str">
            <v xml:space="preserve">G¹ch </v>
          </cell>
          <cell r="D278" t="str">
            <v>viªn</v>
          </cell>
          <cell r="E278">
            <v>11.5</v>
          </cell>
          <cell r="F278">
            <v>1800</v>
          </cell>
          <cell r="G278">
            <v>20700</v>
          </cell>
        </row>
        <row r="279">
          <cell r="C279" t="str">
            <v>V÷a XM M50</v>
          </cell>
          <cell r="D279" t="str">
            <v>m3</v>
          </cell>
          <cell r="E279">
            <v>2.5000000000000001E-2</v>
          </cell>
          <cell r="F279">
            <v>194132.26</v>
          </cell>
          <cell r="G279">
            <v>4853.3065000000006</v>
          </cell>
        </row>
        <row r="280">
          <cell r="C280" t="str">
            <v>Xi m¨ng tr¾ng</v>
          </cell>
          <cell r="D280" t="str">
            <v>kg</v>
          </cell>
          <cell r="E280">
            <v>0.35</v>
          </cell>
          <cell r="F280">
            <v>1500</v>
          </cell>
          <cell r="G280">
            <v>525</v>
          </cell>
        </row>
        <row r="281">
          <cell r="C281" t="str">
            <v>VL#</v>
          </cell>
          <cell r="D281" t="str">
            <v>%</v>
          </cell>
          <cell r="E281">
            <v>0.5</v>
          </cell>
          <cell r="G281">
            <v>130.39153249999998</v>
          </cell>
        </row>
        <row r="282">
          <cell r="A282">
            <v>78</v>
          </cell>
          <cell r="B282" t="str">
            <v>QB3110</v>
          </cell>
          <cell r="C282" t="str">
            <v>èp ch©n t­êng tÇng 1 g¹ch hoa 200x100</v>
          </cell>
          <cell r="D282" t="str">
            <v>m2</v>
          </cell>
          <cell r="G282">
            <v>22514.1587024</v>
          </cell>
          <cell r="H282">
            <v>9064</v>
          </cell>
          <cell r="J282">
            <v>9.84</v>
          </cell>
        </row>
        <row r="283">
          <cell r="C283" t="str">
            <v>G¹ch</v>
          </cell>
          <cell r="D283" t="str">
            <v>viªn</v>
          </cell>
          <cell r="E283">
            <v>34</v>
          </cell>
          <cell r="F283">
            <v>540</v>
          </cell>
          <cell r="G283">
            <v>18360</v>
          </cell>
        </row>
        <row r="284">
          <cell r="C284" t="str">
            <v>V÷a XM M50</v>
          </cell>
          <cell r="D284" t="str">
            <v>m3</v>
          </cell>
          <cell r="E284">
            <v>1.6E-2</v>
          </cell>
          <cell r="F284">
            <v>223202.88999999998</v>
          </cell>
          <cell r="G284">
            <v>3571.2462399999999</v>
          </cell>
        </row>
        <row r="285">
          <cell r="C285" t="str">
            <v>Xi m¨ng tr»ng</v>
          </cell>
          <cell r="D285" t="str">
            <v>kg</v>
          </cell>
          <cell r="E285">
            <v>0.24</v>
          </cell>
          <cell r="F285">
            <v>1500</v>
          </cell>
          <cell r="G285">
            <v>360</v>
          </cell>
        </row>
        <row r="286">
          <cell r="C286" t="str">
            <v>VL#</v>
          </cell>
          <cell r="D286" t="str">
            <v>%</v>
          </cell>
          <cell r="E286">
            <v>1</v>
          </cell>
          <cell r="G286">
            <v>222.91246240000001</v>
          </cell>
        </row>
        <row r="287">
          <cell r="A287">
            <v>79</v>
          </cell>
          <cell r="B287" t="str">
            <v>SA7121</v>
          </cell>
          <cell r="C287" t="str">
            <v>L¸t sµn g¹ch hoa TQ 300x300 lãt v÷a XM M50 dµy 2cm lãt</v>
          </cell>
          <cell r="D287" t="str">
            <v>m2</v>
          </cell>
          <cell r="G287">
            <v>26208.6980325</v>
          </cell>
          <cell r="H287">
            <v>6088</v>
          </cell>
          <cell r="I287">
            <v>163</v>
          </cell>
          <cell r="J287">
            <v>148.26</v>
          </cell>
        </row>
        <row r="288">
          <cell r="A288">
            <v>80</v>
          </cell>
          <cell r="B288" t="str">
            <v>QB3120</v>
          </cell>
          <cell r="C288" t="str">
            <v>èp ch©n t­êng g¹ch hoa 200x100</v>
          </cell>
          <cell r="D288" t="str">
            <v>m2</v>
          </cell>
          <cell r="G288">
            <v>22625.614933600002</v>
          </cell>
          <cell r="H288">
            <v>9470</v>
          </cell>
          <cell r="I288">
            <v>163</v>
          </cell>
          <cell r="J288">
            <v>7.78</v>
          </cell>
        </row>
        <row r="289">
          <cell r="C289" t="str">
            <v>G¹ch</v>
          </cell>
          <cell r="D289" t="str">
            <v>viªn</v>
          </cell>
          <cell r="E289">
            <v>34</v>
          </cell>
          <cell r="F289">
            <v>540</v>
          </cell>
          <cell r="G289">
            <v>18360</v>
          </cell>
        </row>
        <row r="290">
          <cell r="C290" t="str">
            <v>V÷a XM M50</v>
          </cell>
          <cell r="D290" t="str">
            <v>m3</v>
          </cell>
          <cell r="E290">
            <v>1.6E-2</v>
          </cell>
          <cell r="F290">
            <v>223202.88999999998</v>
          </cell>
          <cell r="G290">
            <v>3571.2462399999999</v>
          </cell>
        </row>
        <row r="291">
          <cell r="C291" t="str">
            <v>Xi m¨ng tr»ng</v>
          </cell>
          <cell r="D291" t="str">
            <v>kg</v>
          </cell>
          <cell r="E291">
            <v>0.24</v>
          </cell>
          <cell r="F291">
            <v>1500</v>
          </cell>
          <cell r="G291">
            <v>360</v>
          </cell>
        </row>
        <row r="292">
          <cell r="C292" t="str">
            <v>VL#</v>
          </cell>
          <cell r="D292" t="str">
            <v>%</v>
          </cell>
          <cell r="E292">
            <v>1.5</v>
          </cell>
          <cell r="F292">
            <v>0</v>
          </cell>
          <cell r="G292">
            <v>334.36869359999997</v>
          </cell>
        </row>
        <row r="293">
          <cell r="A293">
            <v>81</v>
          </cell>
          <cell r="B293" t="str">
            <v>QD1110</v>
          </cell>
          <cell r="C293" t="str">
            <v xml:space="preserve">D¸n ngãi gèm m¸i s¶nh </v>
          </cell>
          <cell r="D293" t="str">
            <v>m2</v>
          </cell>
          <cell r="G293">
            <v>209341</v>
          </cell>
          <cell r="H293">
            <v>17588</v>
          </cell>
          <cell r="J293">
            <v>16.53</v>
          </cell>
        </row>
        <row r="294">
          <cell r="A294">
            <v>82</v>
          </cell>
          <cell r="B294" t="str">
            <v>GD2223</v>
          </cell>
          <cell r="C294" t="str">
            <v>X©y t­êng 220 g¹ch chØ v÷a XM M50</v>
          </cell>
          <cell r="D294" t="str">
            <v>m3</v>
          </cell>
          <cell r="G294">
            <v>326106.74540000001</v>
          </cell>
          <cell r="H294">
            <v>25553</v>
          </cell>
          <cell r="I294">
            <v>3811</v>
          </cell>
          <cell r="J294">
            <v>15.292</v>
          </cell>
        </row>
        <row r="295">
          <cell r="A295">
            <v>83</v>
          </cell>
          <cell r="B295" t="str">
            <v>GD2123</v>
          </cell>
          <cell r="C295" t="str">
            <v>X©y t­êng ch¾n m¸i 110 g¹ch chØ v÷a XM M50</v>
          </cell>
          <cell r="D295" t="str">
            <v>m3</v>
          </cell>
          <cell r="G295">
            <v>353390.34980000003</v>
          </cell>
          <cell r="H295">
            <v>31520</v>
          </cell>
          <cell r="I295">
            <v>3811</v>
          </cell>
          <cell r="J295">
            <v>3.9790000000000001</v>
          </cell>
        </row>
        <row r="296">
          <cell r="C296" t="str">
            <v>G¹ch</v>
          </cell>
          <cell r="D296" t="str">
            <v>viªn</v>
          </cell>
          <cell r="E296">
            <v>643</v>
          </cell>
          <cell r="F296">
            <v>425</v>
          </cell>
          <cell r="G296">
            <v>273275</v>
          </cell>
        </row>
        <row r="297">
          <cell r="C297" t="str">
            <v>V÷a XM M50</v>
          </cell>
          <cell r="D297" t="str">
            <v>m3</v>
          </cell>
          <cell r="E297">
            <v>0.23</v>
          </cell>
          <cell r="F297">
            <v>204023.26</v>
          </cell>
          <cell r="G297">
            <v>46925.349800000004</v>
          </cell>
        </row>
        <row r="298">
          <cell r="C298" t="str">
            <v>C©y chèng</v>
          </cell>
          <cell r="D298" t="str">
            <v>c©y</v>
          </cell>
          <cell r="E298">
            <v>1.62</v>
          </cell>
          <cell r="F298">
            <v>10000</v>
          </cell>
          <cell r="G298">
            <v>16200.000000000002</v>
          </cell>
        </row>
        <row r="299">
          <cell r="C299" t="str">
            <v>Gç v¸n</v>
          </cell>
          <cell r="D299" t="str">
            <v>m3</v>
          </cell>
          <cell r="E299">
            <v>0.01</v>
          </cell>
          <cell r="F299">
            <v>1400000</v>
          </cell>
          <cell r="G299">
            <v>14000</v>
          </cell>
        </row>
        <row r="300">
          <cell r="C300" t="str">
            <v>D©y buéc</v>
          </cell>
          <cell r="D300" t="str">
            <v>kg</v>
          </cell>
          <cell r="E300">
            <v>0.46</v>
          </cell>
          <cell r="F300">
            <v>6500</v>
          </cell>
          <cell r="G300">
            <v>2990</v>
          </cell>
        </row>
        <row r="301">
          <cell r="A301">
            <v>84</v>
          </cell>
          <cell r="B301" t="str">
            <v>PA1323</v>
          </cell>
          <cell r="C301" t="str">
            <v>Tr¸t t­êng m¸i dµy 2cm v÷a XM M50</v>
          </cell>
          <cell r="D301" t="str">
            <v>m2</v>
          </cell>
          <cell r="G301">
            <v>5159.3348023499993</v>
          </cell>
          <cell r="H301">
            <v>2599</v>
          </cell>
          <cell r="I301">
            <v>190</v>
          </cell>
          <cell r="J301">
            <v>215.059</v>
          </cell>
        </row>
        <row r="302">
          <cell r="C302" t="str">
            <v>V÷a XM M50</v>
          </cell>
          <cell r="D302" t="str">
            <v>m3</v>
          </cell>
          <cell r="E302">
            <v>2.3E-2</v>
          </cell>
          <cell r="F302">
            <v>223202.88999999998</v>
          </cell>
          <cell r="G302">
            <v>5133.6664699999992</v>
          </cell>
        </row>
        <row r="303">
          <cell r="C303" t="str">
            <v>VL#</v>
          </cell>
          <cell r="D303" t="str">
            <v>%</v>
          </cell>
          <cell r="E303">
            <v>0.5</v>
          </cell>
          <cell r="G303">
            <v>25.668332349999996</v>
          </cell>
        </row>
        <row r="304">
          <cell r="A304">
            <v>85</v>
          </cell>
          <cell r="B304" t="str">
            <v>TT</v>
          </cell>
          <cell r="C304" t="str">
            <v>Xµ gå gç 100x120</v>
          </cell>
          <cell r="D304" t="str">
            <v>m3</v>
          </cell>
          <cell r="G304">
            <v>1550154.9000000001</v>
          </cell>
          <cell r="H304">
            <v>51495</v>
          </cell>
          <cell r="I304">
            <v>0</v>
          </cell>
          <cell r="J304">
            <v>2.6640000000000001</v>
          </cell>
        </row>
        <row r="305">
          <cell r="A305">
            <v>86</v>
          </cell>
          <cell r="B305" t="str">
            <v>OB1220</v>
          </cell>
          <cell r="C305" t="str">
            <v>Lîp m¸i t«n osnam mµu ®á</v>
          </cell>
          <cell r="D305" t="str">
            <v>100m2</v>
          </cell>
          <cell r="G305">
            <v>6800000</v>
          </cell>
          <cell r="H305">
            <v>58370</v>
          </cell>
          <cell r="J305">
            <v>1.8460000000000001</v>
          </cell>
        </row>
        <row r="306">
          <cell r="C306" t="str">
            <v>T«n mói</v>
          </cell>
          <cell r="D306" t="str">
            <v>m2</v>
          </cell>
          <cell r="E306">
            <v>117</v>
          </cell>
          <cell r="F306">
            <v>55000</v>
          </cell>
          <cell r="G306">
            <v>6435000</v>
          </cell>
        </row>
        <row r="307">
          <cell r="C307" t="str">
            <v>T«n óp nãc</v>
          </cell>
          <cell r="D307" t="str">
            <v>m</v>
          </cell>
          <cell r="E307">
            <v>8</v>
          </cell>
          <cell r="F307">
            <v>40000</v>
          </cell>
          <cell r="G307">
            <v>320000</v>
          </cell>
        </row>
        <row r="308">
          <cell r="C308" t="str">
            <v>§inh vÝt</v>
          </cell>
          <cell r="D308" t="str">
            <v>c¸i</v>
          </cell>
          <cell r="E308">
            <v>450</v>
          </cell>
          <cell r="F308">
            <v>100</v>
          </cell>
          <cell r="G308">
            <v>45000</v>
          </cell>
        </row>
        <row r="309">
          <cell r="A309">
            <v>87</v>
          </cell>
          <cell r="B309" t="str">
            <v>TT</v>
          </cell>
          <cell r="C309" t="str">
            <v>L¾p èng nhùa tho¸t n­íc m¸i F100</v>
          </cell>
          <cell r="D309" t="str">
            <v>100m</v>
          </cell>
          <cell r="G309">
            <v>2250000</v>
          </cell>
          <cell r="H309">
            <v>218873</v>
          </cell>
          <cell r="J309">
            <v>0.65500000000000003</v>
          </cell>
        </row>
        <row r="310">
          <cell r="A310">
            <v>88</v>
          </cell>
          <cell r="B310" t="str">
            <v>TT</v>
          </cell>
          <cell r="C310" t="str">
            <v>Rä ch¾n r¸c m¸i</v>
          </cell>
          <cell r="D310" t="str">
            <v>c¸i</v>
          </cell>
          <cell r="G310">
            <v>15000</v>
          </cell>
          <cell r="H310">
            <v>2624</v>
          </cell>
          <cell r="J310">
            <v>7</v>
          </cell>
        </row>
        <row r="311">
          <cell r="A311">
            <v>89</v>
          </cell>
          <cell r="B311" t="str">
            <v>TT</v>
          </cell>
          <cell r="C311" t="str">
            <v>Hép thu n­íc m¸i</v>
          </cell>
          <cell r="D311" t="str">
            <v>hép</v>
          </cell>
          <cell r="G311">
            <v>25000</v>
          </cell>
          <cell r="H311">
            <v>2624</v>
          </cell>
          <cell r="J311">
            <v>7</v>
          </cell>
        </row>
        <row r="312">
          <cell r="A312">
            <v>90</v>
          </cell>
          <cell r="B312" t="str">
            <v>PA4213</v>
          </cell>
          <cell r="C312" t="str">
            <v>Tr¸t gê chØ trang trÝ v÷a XM M50</v>
          </cell>
          <cell r="D312" t="str">
            <v>m</v>
          </cell>
          <cell r="G312">
            <v>558.00722499999995</v>
          </cell>
          <cell r="H312">
            <v>1821</v>
          </cell>
          <cell r="J312">
            <v>318.25799999999998</v>
          </cell>
        </row>
        <row r="313">
          <cell r="C313" t="str">
            <v>V÷a XM M50</v>
          </cell>
          <cell r="D313" t="str">
            <v>m3</v>
          </cell>
          <cell r="E313">
            <v>2.5000000000000001E-3</v>
          </cell>
          <cell r="F313">
            <v>223202.88999999998</v>
          </cell>
          <cell r="G313">
            <v>558.00722499999995</v>
          </cell>
        </row>
        <row r="314">
          <cell r="A314">
            <v>91</v>
          </cell>
          <cell r="B314" t="str">
            <v>UA1220</v>
          </cell>
          <cell r="C314" t="str">
            <v>QuÐt v«i toµn nhµ 3 n­íc (lÊy theo KL tr¸t)</v>
          </cell>
          <cell r="D314" t="str">
            <v>m2</v>
          </cell>
          <cell r="G314">
            <v>147</v>
          </cell>
          <cell r="H314">
            <v>493</v>
          </cell>
          <cell r="J314">
            <v>2059.4479999999999</v>
          </cell>
        </row>
        <row r="315">
          <cell r="A315">
            <v>92</v>
          </cell>
          <cell r="B315" t="str">
            <v>BA1313</v>
          </cell>
          <cell r="C315" t="str">
            <v>§µo mãng ®Êt cÊp III</v>
          </cell>
          <cell r="D315" t="str">
            <v>m3</v>
          </cell>
          <cell r="H315">
            <v>15003</v>
          </cell>
          <cell r="J315">
            <v>27.492000000000001</v>
          </cell>
        </row>
        <row r="316">
          <cell r="A316">
            <v>93</v>
          </cell>
          <cell r="B316" t="str">
            <v>HE1112</v>
          </cell>
          <cell r="C316" t="str">
            <v>Bª t«ng g¹ch vì v÷a XM M50 lãt mãng</v>
          </cell>
          <cell r="D316" t="str">
            <v>m3</v>
          </cell>
          <cell r="G316">
            <v>129447.15588000001</v>
          </cell>
          <cell r="H316">
            <v>14523</v>
          </cell>
          <cell r="I316">
            <v>0</v>
          </cell>
          <cell r="J316">
            <v>13.871</v>
          </cell>
        </row>
        <row r="317">
          <cell r="A317">
            <v>94</v>
          </cell>
          <cell r="B317" t="str">
            <v>RB2143</v>
          </cell>
          <cell r="C317" t="str">
            <v>L¸ng hÌ v÷a XM M75 dµy 3cm</v>
          </cell>
          <cell r="D317" t="str">
            <v>m2</v>
          </cell>
          <cell r="G317">
            <v>8872.1391500000009</v>
          </cell>
          <cell r="H317">
            <v>1781</v>
          </cell>
          <cell r="I317">
            <v>136</v>
          </cell>
          <cell r="J317">
            <v>56.48</v>
          </cell>
        </row>
        <row r="318">
          <cell r="C318" t="str">
            <v>V÷a XM M75</v>
          </cell>
          <cell r="D318" t="str">
            <v>m3</v>
          </cell>
          <cell r="E318">
            <v>3.5000000000000003E-2</v>
          </cell>
          <cell r="F318">
            <v>247787.88999999998</v>
          </cell>
          <cell r="G318">
            <v>8672.5761500000008</v>
          </cell>
        </row>
        <row r="319">
          <cell r="C319" t="str">
            <v xml:space="preserve">Xi m¨ng </v>
          </cell>
          <cell r="D319" t="str">
            <v>kg</v>
          </cell>
          <cell r="E319">
            <v>0.30099999999999999</v>
          </cell>
          <cell r="F319">
            <v>663</v>
          </cell>
          <cell r="G319">
            <v>199.56299999999999</v>
          </cell>
        </row>
        <row r="320">
          <cell r="A320">
            <v>95</v>
          </cell>
          <cell r="B320" t="str">
            <v>GD2213</v>
          </cell>
          <cell r="C320" t="str">
            <v>X©y g¹ch chØ v÷a XM M50</v>
          </cell>
          <cell r="D320" t="str">
            <v>m3</v>
          </cell>
          <cell r="G320">
            <v>303611.74540000001</v>
          </cell>
          <cell r="H320">
            <v>24904</v>
          </cell>
          <cell r="I320">
            <v>1631</v>
          </cell>
          <cell r="J320">
            <v>6.835</v>
          </cell>
        </row>
        <row r="321">
          <cell r="A321">
            <v>96</v>
          </cell>
          <cell r="B321" t="str">
            <v>PA1314+RB2124</v>
          </cell>
          <cell r="C321" t="str">
            <v>Tr¸t l¸ng ga+r·nh v÷a XM M75 dµy 2cm ®¸nh mµu</v>
          </cell>
          <cell r="D321" t="str">
            <v>m2</v>
          </cell>
          <cell r="G321">
            <v>12996.736209999999</v>
          </cell>
          <cell r="H321">
            <v>3682</v>
          </cell>
          <cell r="I321">
            <v>272</v>
          </cell>
          <cell r="J321">
            <v>54.24</v>
          </cell>
        </row>
        <row r="322">
          <cell r="C322" t="str">
            <v>V÷a XM M75</v>
          </cell>
          <cell r="E322">
            <v>2.3E-2</v>
          </cell>
          <cell r="F322">
            <v>287006.52</v>
          </cell>
          <cell r="G322">
            <v>6601.1499600000006</v>
          </cell>
        </row>
        <row r="323">
          <cell r="C323" t="str">
            <v>V÷a XM M75</v>
          </cell>
          <cell r="D323" t="str">
            <v>m3</v>
          </cell>
          <cell r="E323">
            <v>2.5000000000000001E-2</v>
          </cell>
          <cell r="F323">
            <v>247787.88999999998</v>
          </cell>
          <cell r="G323">
            <v>6194.6972500000002</v>
          </cell>
        </row>
        <row r="324">
          <cell r="C324" t="str">
            <v>Xi m¨ng</v>
          </cell>
          <cell r="D324" t="str">
            <v>kg</v>
          </cell>
          <cell r="E324">
            <v>0.30299999999999999</v>
          </cell>
          <cell r="F324">
            <v>663</v>
          </cell>
          <cell r="G324">
            <v>200.88899999999998</v>
          </cell>
        </row>
        <row r="325">
          <cell r="A325">
            <v>97</v>
          </cell>
          <cell r="B325" t="str">
            <v>HG4113</v>
          </cell>
          <cell r="C325" t="str">
            <v>Bª t«ng cèt thÐp tÊm ®an M200 ®¸ 1x2</v>
          </cell>
          <cell r="D325" t="str">
            <v>m3</v>
          </cell>
          <cell r="G325">
            <v>321349.12687499996</v>
          </cell>
          <cell r="H325">
            <v>31901</v>
          </cell>
          <cell r="I325">
            <v>9146</v>
          </cell>
          <cell r="J325">
            <v>1.7410000000000001</v>
          </cell>
        </row>
        <row r="326">
          <cell r="A326">
            <v>98</v>
          </cell>
          <cell r="B326" t="str">
            <v>IB2511</v>
          </cell>
          <cell r="C326" t="str">
            <v>SXLD cèt thÐp tÊm ®an</v>
          </cell>
          <cell r="D326" t="str">
            <v>tÊn</v>
          </cell>
          <cell r="G326">
            <v>5465730</v>
          </cell>
          <cell r="H326">
            <v>221804</v>
          </cell>
          <cell r="I326">
            <v>15916</v>
          </cell>
          <cell r="J326">
            <v>0.14000000000000001</v>
          </cell>
        </row>
        <row r="327">
          <cell r="A327">
            <v>99</v>
          </cell>
          <cell r="B327" t="str">
            <v>KP2310</v>
          </cell>
          <cell r="C327" t="str">
            <v>V¸n khu«n tÊm ®an</v>
          </cell>
          <cell r="D327" t="str">
            <v>100m2</v>
          </cell>
          <cell r="G327">
            <v>174891.6</v>
          </cell>
          <cell r="H327">
            <v>318021</v>
          </cell>
          <cell r="I327">
            <v>0</v>
          </cell>
          <cell r="J327">
            <v>0.106</v>
          </cell>
        </row>
        <row r="328">
          <cell r="A328">
            <v>100</v>
          </cell>
          <cell r="B328" t="str">
            <v>LA5110</v>
          </cell>
          <cell r="C328" t="str">
            <v>L¾p ®Æt tÊm ®an</v>
          </cell>
          <cell r="D328" t="str">
            <v>c¸i</v>
          </cell>
          <cell r="G328">
            <v>855</v>
          </cell>
          <cell r="H328">
            <v>2029</v>
          </cell>
          <cell r="J328">
            <v>62</v>
          </cell>
        </row>
        <row r="329">
          <cell r="A329">
            <v>101</v>
          </cell>
          <cell r="B329" t="str">
            <v>PA1313</v>
          </cell>
          <cell r="C329" t="str">
            <v>Tr¸t t­êng bån boa dµy 2cm v÷a XM M50</v>
          </cell>
          <cell r="D329" t="str">
            <v>m2</v>
          </cell>
          <cell r="G329">
            <v>5133.6664699999992</v>
          </cell>
          <cell r="H329">
            <v>1808</v>
          </cell>
          <cell r="I329">
            <v>136</v>
          </cell>
          <cell r="J329">
            <v>11.7</v>
          </cell>
        </row>
        <row r="330">
          <cell r="A330">
            <v>102</v>
          </cell>
          <cell r="B330" t="str">
            <v>QE1110</v>
          </cell>
          <cell r="C330" t="str">
            <v>èp bån hoa g¹ch thÎ 200x60</v>
          </cell>
          <cell r="D330" t="str">
            <v>m2</v>
          </cell>
          <cell r="G330">
            <v>37074</v>
          </cell>
          <cell r="H330">
            <v>6764</v>
          </cell>
          <cell r="J330">
            <v>11.7</v>
          </cell>
        </row>
        <row r="331">
          <cell r="A331">
            <v>103</v>
          </cell>
          <cell r="B331" t="str">
            <v>GD1113</v>
          </cell>
          <cell r="C331" t="str">
            <v>X©y tam cÊp g¹ch ®Æc v÷a XM M50</v>
          </cell>
          <cell r="D331" t="str">
            <v>m3</v>
          </cell>
          <cell r="G331">
            <v>306666.74540000001</v>
          </cell>
          <cell r="H331">
            <v>21662</v>
          </cell>
          <cell r="I331">
            <v>0</v>
          </cell>
          <cell r="J331">
            <v>6.4589999999999996</v>
          </cell>
        </row>
        <row r="332">
          <cell r="A332">
            <v>104</v>
          </cell>
          <cell r="B332" t="str">
            <v>PA2114+RB1114</v>
          </cell>
          <cell r="C332" t="str">
            <v>Tr¸t l¸ng tam cÊp v÷a XM M75 dµy 1cm lãt</v>
          </cell>
          <cell r="D332" t="str">
            <v>m2</v>
          </cell>
          <cell r="G332">
            <v>9925.7820100000008</v>
          </cell>
          <cell r="H332">
            <v>7468</v>
          </cell>
          <cell r="I332">
            <v>326</v>
          </cell>
          <cell r="J332">
            <v>26.417000000000002</v>
          </cell>
        </row>
        <row r="333">
          <cell r="A333">
            <v>105</v>
          </cell>
          <cell r="C333" t="str">
            <v>Mµi granit« tam cÊp</v>
          </cell>
          <cell r="D333" t="str">
            <v>m2</v>
          </cell>
          <cell r="G333">
            <v>20452</v>
          </cell>
          <cell r="H333">
            <v>36547</v>
          </cell>
          <cell r="I333">
            <v>0</v>
          </cell>
          <cell r="J333">
            <v>26.417000000000002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dongia"/>
      <sheetName val="XL4Poppy"/>
      <sheetName val="dongiachiti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IEU"/>
      <sheetName val="CVC"/>
      <sheetName val="PTDG"/>
      <sheetName val="DTCT"/>
      <sheetName val="th"/>
      <sheetName val="KSTK"/>
      <sheetName val="HLM"/>
      <sheetName val="denbu"/>
      <sheetName val="trabang"/>
      <sheetName val="VCTbi"/>
      <sheetName val="hephao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chitiet"/>
      <sheetName val="chitimc"/>
    </sheetNames>
    <sheetDataSet>
      <sheetData sheetId="0"/>
      <sheetData sheetId="1"/>
      <sheetData sheetId="2"/>
      <sheetData sheetId="3" refreshError="1">
        <row r="7">
          <cell r="A7">
            <v>3</v>
          </cell>
        </row>
        <row r="8">
          <cell r="A8">
            <v>12</v>
          </cell>
        </row>
        <row r="13">
          <cell r="A13">
            <v>14</v>
          </cell>
        </row>
        <row r="14">
          <cell r="A14">
            <v>21</v>
          </cell>
        </row>
        <row r="15">
          <cell r="A15">
            <v>23</v>
          </cell>
        </row>
        <row r="16">
          <cell r="A16">
            <v>18</v>
          </cell>
        </row>
        <row r="18">
          <cell r="A18">
            <v>25</v>
          </cell>
        </row>
        <row r="19">
          <cell r="A19">
            <v>27</v>
          </cell>
        </row>
        <row r="20">
          <cell r="A20">
            <v>29</v>
          </cell>
        </row>
        <row r="21">
          <cell r="A21">
            <v>130</v>
          </cell>
        </row>
        <row r="22">
          <cell r="A22">
            <v>97</v>
          </cell>
        </row>
        <row r="29">
          <cell r="A29">
            <v>30</v>
          </cell>
        </row>
        <row r="30">
          <cell r="A30">
            <v>33</v>
          </cell>
        </row>
        <row r="31">
          <cell r="A31">
            <v>41</v>
          </cell>
        </row>
        <row r="32">
          <cell r="A32">
            <v>97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54</v>
          </cell>
        </row>
        <row r="37">
          <cell r="A37">
            <v>36</v>
          </cell>
        </row>
        <row r="38">
          <cell r="A38">
            <v>97</v>
          </cell>
        </row>
        <row r="40">
          <cell r="A40">
            <v>135</v>
          </cell>
        </row>
        <row r="41">
          <cell r="A41">
            <v>136</v>
          </cell>
        </row>
        <row r="42">
          <cell r="A42">
            <v>137</v>
          </cell>
        </row>
        <row r="43">
          <cell r="A43">
            <v>134</v>
          </cell>
        </row>
        <row r="44">
          <cell r="A44">
            <v>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Du_toan"/>
      <sheetName val="NCVL"/>
      <sheetName val="Duoi_phu_phi"/>
      <sheetName val="Thong_ke_thanh_toan_VL"/>
      <sheetName val="Thong_ke_thanh_toan_VL (2)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_x0013_heet13"/>
      <sheetName val="Shaet12"/>
      <sheetName val="THCT"/>
      <sheetName val="Thuc thanh"/>
      <sheetName val="TT04"/>
      <sheetName val="Names"/>
      <sheetName val="TSO_CHUNG"/>
      <sheetName val="gvl"/>
      <sheetName val=" quy I-2005"/>
      <sheetName val="Quy 2- 2005 "/>
      <sheetName val="Quy III- 2005 "/>
      <sheetName val="Quy 4- 2005"/>
      <sheetName val="Tai khoan"/>
      <sheetName val="Trabang-ၔPhuoc"/>
      <sheetName val="VL"/>
      <sheetName val="JS duong"/>
      <sheetName val="SUMMARY"/>
      <sheetName val="35KV gia mo"/>
      <sheetName val="0,4KV -TBA1"/>
      <sheetName val="0,4KV - TBA2"/>
      <sheetName val="TBA"/>
      <sheetName val="Sheet8"/>
      <sheetName val="3.1.1"/>
      <sheetName val="3.1.4"/>
      <sheetName val="2.5.1"/>
      <sheetName val="4.1.1"/>
      <sheetName val="4.3.2"/>
      <sheetName val="2.3.3"/>
      <sheetName val="5.3.1"/>
      <sheetName val="2.4.3"/>
      <sheetName val="Bao gêa"/>
      <sheetName val="tra-vat-lieu"/>
      <sheetName val="DGduong"/>
      <sheetName val="DG"/>
      <sheetName val="TKKT-Giapba"/>
      <sheetName val="She%t13"/>
      <sheetName val="dongiachitiet"/>
      <sheetName val="TH-XL"/>
      <sheetName val="Gia thanh"/>
      <sheetName val="Trabang-?Phuoc"/>
      <sheetName val="KL THUC TE"/>
      <sheetName val="Mua v�o HD TT"/>
      <sheetName val="Bao g�a"/>
      <sheetName val="DATA"/>
      <sheetName val="Mua v?o HD TT"/>
      <sheetName val="Bao g?a"/>
      <sheetName val="CHITIET VL-NC"/>
      <sheetName val="XXX_x0018_XXXX"/>
      <sheetName val="Sh%et15"/>
      <sheetName val="_x0018_XXXXXX1"/>
      <sheetName val=""/>
      <sheetName val="BUGIA_VT"/>
      <sheetName val="KKKKKKKK"/>
      <sheetName val="hat_VN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10000000"/>
      <sheetName val="Trabang-_Phuoc"/>
      <sheetName val="Mua v_o HD TT"/>
      <sheetName val="Bao g_a"/>
      <sheetName val="CPK"/>
      <sheetName val="3;ËV gia mo"/>
      <sheetName val="Section"/>
      <sheetName val="PT_VT"/>
      <sheetName val="dongia"/>
      <sheetName val="BILL No.22"/>
      <sheetName val="atgt"/>
      <sheetName val="VP@N"/>
      <sheetName val="S(eet12"/>
      <sheetName val="S(eet3"/>
      <sheetName val="_TKKT-Giapba.塅䕃⹌塅ECVL"/>
      <sheetName val="4"/>
      <sheetName val="TH_XL"/>
      <sheetName val="chitiet"/>
      <sheetName val="Tra_bang"/>
      <sheetName val="TDTKP1"/>
      <sheetName val="CHITIET VL-NC-TT -1p"/>
      <sheetName val="Chi tiet"/>
      <sheetName val="KHAI DHUE"/>
      <sheetName val="Gia vat tu"/>
      <sheetName val="_TKKT-Giapba.____ECVL"/>
      <sheetName val="0Ù__x0004_("/>
      <sheetName val="PTVT (MAU)"/>
      <sheetName val="TS"/>
      <sheetName val="__x0002___x0009__憨ܿ놀ܼ__뉀ܼ_x0002____Ԁܿ돀ܼ__뒀ܼ_x0002______"/>
      <sheetName val="Duoi_phu_phm"/>
      <sheetName val="Dg_Dchat"/>
      <sheetName val="Dg_Dhinh"/>
      <sheetName val="Bao_gia"/>
      <sheetName val="Nghiem_thu"/>
      <sheetName val="KS_duong"/>
      <sheetName val="DTSON_ADB3-N2"/>
      <sheetName val="tong_hop"/>
      <sheetName val="phan_tich_DG"/>
      <sheetName val="gia_vat_lieu"/>
      <sheetName val="gia_xe_may"/>
      <sheetName val="gia_nhan_cong"/>
      <sheetName val="Thong_ke_thanh_toan_VL_(2)"/>
      <sheetName val="NXT_T_bi"/>
      <sheetName val="BC_NXT_phone"/>
      <sheetName val="KHAI_THUE"/>
      <sheetName val="BC_TH_SD_HOA_DON"/>
      <sheetName val="Mua_vào_HD_TT"/>
      <sheetName val="Mua_vao_5%"/>
      <sheetName val="BK_MUA_VAO_10%"/>
      <sheetName val="BK_BAN_RA"/>
      <sheetName val="Thuc_thanh"/>
      <sheetName val="dtct_cong"/>
      <sheetName val="_quy_I-2005"/>
      <sheetName val="Quy_2-_2005_"/>
      <sheetName val="Quy_III-_2005_"/>
      <sheetName val="Quy_4-_2005"/>
      <sheetName val="Tai_khoan"/>
      <sheetName val="Gia_thanh"/>
      <sheetName val="KL_THUC_TE"/>
      <sheetName val="JS_duong"/>
      <sheetName val="Bao_gêa"/>
      <sheetName val="BILL_No_22"/>
      <sheetName val="35KV_gia_mo"/>
      <sheetName val="0,4KV_-TBA1"/>
      <sheetName val="0,4KV_-_TBA2"/>
      <sheetName val="3_1_1"/>
      <sheetName val="3_1_4"/>
      <sheetName val="2_5_1"/>
      <sheetName val="4_1_1"/>
      <sheetName val="4_3_2"/>
      <sheetName val="2_3_3"/>
      <sheetName val="5_3_1"/>
      <sheetName val="2_4_3"/>
      <sheetName val="heet13"/>
      <sheetName val="BK_QT_BIEN_LAI"/>
      <sheetName val="BK_PHU_LUC_B"/>
      <sheetName val="BK_PHU_LUC_B_(2)"/>
      <sheetName val="BK_PHU_LUC_B_(3)"/>
      <sheetName val="BK_PHU_LUC_B_(4)"/>
      <sheetName val="BK_PHU_LUC_BCHD_(3)"/>
      <sheetName val="BK_PHU_LUC_BCHD_(4)"/>
      <sheetName val="BK_PHU_LUC_C_(2)"/>
      <sheetName val="BK_PHUC_LUC_D_HD"/>
      <sheetName val="BK_PHUC_LUC_D_3_(2)"/>
      <sheetName val="BK_PHUC_LUC_D_CHD(3)"/>
      <sheetName val="BK_PHUC_LUC_D_CHD(4)"/>
      <sheetName val="3;ËV_gia_mo"/>
      <sheetName val="CHITIET_VL-NC"/>
      <sheetName val="_x005f_x0013_heet13"/>
      <sheetName val="VANKHUON"/>
      <sheetName val="Tong_DT"/>
      <sheetName val="Chi_tiet"/>
      <sheetName val="XXXXXXX"/>
      <sheetName val="XXXXXX1"/>
      <sheetName val="_TKKT-Giapba_塅䕃⹌塅ECVL"/>
      <sheetName val="_TKKT-Giapba.xls_0Ù__x0004_("/>
      <sheetName val="_TKKT-Giapba.xls__TKKT-Giapba.x"/>
      <sheetName val="XXX_x005f_x0018_XXXX"/>
      <sheetName val="_x005f_x0018_XXXXXX1"/>
      <sheetName val="TTHBCMT"/>
      <sheetName val="TONGKE3p"/>
      <sheetName val="__x0002__ _憨ܿ놀ܼ__뉀ܼ_x0002____Ԁܿ돀ܼ__뒀ܼ_x0002______"/>
      <sheetName val="TH-XLap"/>
      <sheetName val="DTCT-tuyen chinh"/>
      <sheetName val="_x005f_x005f_x005f_x0013_heet13"/>
      <sheetName val="XXX_x005f_x005f_x005f_x0018_XXXX"/>
      <sheetName val="_x005f_x005f_x005f_x0018_XXXXXX1"/>
      <sheetName val="_x005f_x005f_x005f_x005f_x005f_x005f_x005f_x0013_heet13"/>
      <sheetName val="XXX_x005f_x005f_x005f_x005f_x005f_x005f_x005f_x0018_XXX"/>
      <sheetName val="_x005f_x005f_x005f_x005f_x005f_x005f_x005f_x0018_XXXXXX"/>
      <sheetName val="0Ù__x0004_(___¦X'_"/>
      <sheetName val="_TKKT-Giapba.xls_0Ù__x0004_(___¦X'_"/>
      <sheetName val="[TKKT-Giapba.塅䕃⹌塅ECVL"/>
      <sheetName val="_x0000__x0002__x0000__x0009__x0000_憨ܿ놀ܼ_x0000__x0000_뉀ܼ_x0002__x0000__x0000__x0000_Ԁܿ돀ܼ_x0000__x0000_뒀ܼ_x0002__x0000__x0000__x0000__x0000__x0000_"/>
      <sheetName val="[TKKT-Giapba.????ECVL"/>
      <sheetName val="0Ù\_x0004_(_x0000__x0000__x0000_¦X'_x0000_"/>
      <sheetName val="_TKKT-Giapba.????ECVL"/>
      <sheetName val="_x0000__x0002__x0000__x0009__x0000_????_x0000__x0000_??_x0002__x0000__x0000__x0000_????_x0000__x0000_??_x0002__x0000__x0000__x0000__x0000__x0000_"/>
      <sheetName val="?_x0002_?_x0009_?憨ܿ놀ܼ??뉀ܼ_x0002_???Ԁܿ돀ܼ??뒀ܼ_x0002_?????"/>
      <sheetName val="_x0000__x0002__x0000_ _x0000_憨ܿ놀ܼ_x0000__x0000_뉀ܼ_x0002__x0000__x0000__x0000_Ԁܿ돀ܼ_x0000__x0000_뒀ܼ_x0002__x0000__x0000__x0000__x0000__x0000_"/>
      <sheetName val="[TKKT-Giapba_塅䕃⹌塅ECVL"/>
      <sheetName val="[TKKT-Giapba.xls]0Ù\_x0004_(_x0000__x0000__x0000_¦X'_x0000_"/>
      <sheetName val="[TKKT-Giapba.xls][TKKT-Giapba.x"/>
      <sheetName val="?_x0002_? ?憨ܿ놀ܼ??뉀ܼ_x0002_???Ԁܿ돀ܼ??뒀ܼ_x0002_?????"/>
      <sheetName val="0Ù\_x0004_(???¦X'?"/>
      <sheetName val="[TKKT-Giapba.xls]0Ù\_x0004_(???¦X'?"/>
      <sheetName val="_x0000__x0002__x0000_ _x0000_????_x0000__x0000_??_x0002__x0000__x0000__x0000_????_x0000__x0000_??_x0002__x0000__x0000__x0000__x0000__x0000_"/>
      <sheetName val="Dg_Dchat1"/>
      <sheetName val="Dg_Dhinh1"/>
      <sheetName val="Bao_gia1"/>
      <sheetName val="Nghiem_thu1"/>
      <sheetName val="KS_duong1"/>
      <sheetName val="DTSON_ADB3-N21"/>
      <sheetName val="tong_hop1"/>
      <sheetName val="phan_tich_DG1"/>
      <sheetName val="gia_vat_lieu1"/>
      <sheetName val="gia_xe_may1"/>
      <sheetName val="gia_nhan_cong1"/>
      <sheetName val="NXT_T_bi1"/>
      <sheetName val="BC_NXT_phone1"/>
      <sheetName val="KHAI_THUE1"/>
      <sheetName val="BC_TH_SD_HOA_DON1"/>
      <sheetName val="Mua_vào_HD_TT1"/>
      <sheetName val="Mua_vao_5%1"/>
      <sheetName val="BK_MUA_VAO_10%1"/>
      <sheetName val="BK_BAN_RA1"/>
      <sheetName val="dtct_cong1"/>
      <sheetName val="Thuc_thanh1"/>
      <sheetName val="Gia_vat_tu"/>
      <sheetName val="Mua_v�o_HD_TT"/>
      <sheetName val="Bao_g�a"/>
      <sheetName val="0Ù\(¦X'"/>
      <sheetName val=" 憨ܿ놀ܼ뉀ܼԀܿ돀ܼ뒀ܼ"/>
      <sheetName val="_憨ܿ놀ܼ뉀ܼԀܿ돀ܼ뒀ܼ"/>
      <sheetName val="Dg_Dchat2"/>
      <sheetName val="Dg_Dhinh2"/>
      <sheetName val="Bao_gia2"/>
      <sheetName val="Nghiem_thu2"/>
      <sheetName val="KS_duong2"/>
      <sheetName val="DTSON_ADB3-N22"/>
      <sheetName val="tong_hop2"/>
      <sheetName val="phan_tich_DG2"/>
      <sheetName val="gia_vat_lieu2"/>
      <sheetName val="gia_xe_may2"/>
      <sheetName val="gia_nhan_cong2"/>
      <sheetName val="NXT_T_bi2"/>
      <sheetName val="BC_NXT_phone2"/>
      <sheetName val="KHAI_THUE2"/>
      <sheetName val="BC_TH_SD_HOA_DON2"/>
      <sheetName val="Mua_vào_HD_TT2"/>
      <sheetName val="Mua_vao_5%2"/>
      <sheetName val="BK_MUA_VAO_10%2"/>
      <sheetName val="BK_BAN_RA2"/>
      <sheetName val="Thong_ke_thanh_toan_VL_(2)1"/>
      <sheetName val="35KV_gia_mo1"/>
      <sheetName val="0,4KV_-TBA11"/>
      <sheetName val="0,4KV_-_TBA21"/>
      <sheetName val="_quy_I-20051"/>
      <sheetName val="Quy_2-_2005_1"/>
      <sheetName val="Quy_III-_2005_1"/>
      <sheetName val="Quy_4-_20051"/>
      <sheetName val="dtct_cong2"/>
      <sheetName val="Thuc_thanh2"/>
      <sheetName val="JS_duong1"/>
      <sheetName val="Bao_gêa1"/>
      <sheetName val="Tai_khoan1"/>
      <sheetName val="3_1_11"/>
      <sheetName val="3_1_41"/>
      <sheetName val="2_5_11"/>
      <sheetName val="4_1_11"/>
      <sheetName val="4_3_21"/>
      <sheetName val="2_3_31"/>
      <sheetName val="5_3_11"/>
      <sheetName val="2_4_31"/>
      <sheetName val="CHITIET_VL-NC1"/>
      <sheetName val="Gia_vat_tu1"/>
      <sheetName val="3;ËV_gia_mo1"/>
      <sheetName val="Gia_thanh1"/>
      <sheetName val="KL_THUC_TE1"/>
      <sheetName val="Mua_v�o_HD_TT1"/>
      <sheetName val="Bao_g�a1"/>
      <sheetName val="BILL_No_221"/>
      <sheetName val="[TKKT-Giapba_塅䕃⹌塅ECVL1"/>
      <sheetName val="BK_QT_BIEN_LAI1"/>
      <sheetName val="BK_PHU_LUC_B1"/>
      <sheetName val="BK_PHU_LUC_B_(2)1"/>
      <sheetName val="BK_PHU_LUC_B_(3)1"/>
      <sheetName val="BK_PHU_LUC_B_(4)1"/>
      <sheetName val="BK_PHU_LUC_BCHD_(3)1"/>
      <sheetName val="BK_PHU_LUC_BCHD_(4)1"/>
      <sheetName val="BK_PHU_LUC_C_(2)1"/>
      <sheetName val="BK_PHUC_LUC_D_HD1"/>
      <sheetName val="BK_PHUC_LUC_D_3_(2)1"/>
      <sheetName val="BK_PHUC_LUC_D_CHD(3)1"/>
      <sheetName val="BK_PHUC_LUC_D_CHD(4)1"/>
      <sheetName val="_TKKT-Giapba_塅䕃⹌塅ECVL1"/>
      <sheetName val="[TKKT-Giapba.xls]0Ù\(¦X'"/>
      <sheetName val="MTP"/>
      <sheetName val="Bieu 2a"/>
      <sheetName val="PNT-QUOT-#3"/>
      <sheetName val="COAT&amp;WRAP-QIOT-#3"/>
      <sheetName val="XXX_x005f_x005f_x005f_x0018_XXX"/>
      <sheetName val="_x005f_x005f_x005f_x0018_XXXXXX"/>
      <sheetName val="SQ111"/>
      <sheetName val="TH_XLap"/>
      <sheetName val="塅䕃⹌塅"/>
      <sheetName val="0Ù_(¦X_"/>
      <sheetName val="0Ù\_x0004_("/>
      <sheetName val="[TKKT-Giapba.xls]0Ù\_x0004_("/>
      <sheetName val="chitimc"/>
      <sheetName val="Dg_Dchat3"/>
      <sheetName val="Dg_Dhinh3"/>
      <sheetName val="Bao_gia3"/>
      <sheetName val="Nghiem_thu3"/>
      <sheetName val="KS_duong3"/>
      <sheetName val="DTSON_ADB3-N23"/>
      <sheetName val="tong_hop3"/>
      <sheetName val="phan_tich_DG3"/>
      <sheetName val="gia_vat_lieu3"/>
      <sheetName val="gia_xe_may3"/>
      <sheetName val="gia_nhan_cong3"/>
      <sheetName val="Thong_ke_thanh_toan_VL_(2)3"/>
      <sheetName val="NXT_T_bi3"/>
      <sheetName val="BC_NXT_phone3"/>
      <sheetName val="KHAI_THUE3"/>
      <sheetName val="BC_TH_SD_HOA_DON3"/>
      <sheetName val="Mua_vào_HD_TT3"/>
      <sheetName val="Mua_vao_5%3"/>
      <sheetName val="BK_MUA_VAO_10%3"/>
      <sheetName val="BK_BAN_RA3"/>
      <sheetName val="dtct_cong3"/>
      <sheetName val="Thuc_thanh3"/>
      <sheetName val="JS_duong3"/>
      <sheetName val="4_1_13"/>
      <sheetName val="4_3_23"/>
      <sheetName val="3_1_13"/>
      <sheetName val="2_3_33"/>
      <sheetName val="2_5_13"/>
      <sheetName val="5_3_13"/>
      <sheetName val="3_1_43"/>
      <sheetName val="2_4_33"/>
      <sheetName val="Bao_gêa3"/>
      <sheetName val="_quy_I-20053"/>
      <sheetName val="Quy_2-_2005_3"/>
      <sheetName val="Quy_III-_2005_3"/>
      <sheetName val="Quy_4-_20053"/>
      <sheetName val="35KV_gia_mo3"/>
      <sheetName val="0,4KV_-TBA13"/>
      <sheetName val="0,4KV_-_TBA23"/>
      <sheetName val="Thong_ke_thanh_toan_VL_(2)2"/>
      <sheetName val="JS_duong2"/>
      <sheetName val="4_1_12"/>
      <sheetName val="4_3_22"/>
      <sheetName val="3_1_12"/>
      <sheetName val="2_3_32"/>
      <sheetName val="2_5_12"/>
      <sheetName val="5_3_12"/>
      <sheetName val="3_1_42"/>
      <sheetName val="2_4_32"/>
      <sheetName val="Bao_gêa2"/>
      <sheetName val="_quy_I-20052"/>
      <sheetName val="Quy_2-_2005_2"/>
      <sheetName val="Quy_III-_2005_2"/>
      <sheetName val="Quy_4-_20052"/>
      <sheetName val="35KV_gia_mo2"/>
      <sheetName val="0,4KV_-TBA12"/>
      <sheetName val="0,4KV_-_TBA22"/>
      <sheetName val="Dg_Dchat4"/>
      <sheetName val="Dg_Dhinh4"/>
      <sheetName val="Bao_gia4"/>
      <sheetName val="Nghiem_thu4"/>
      <sheetName val="KS_duong4"/>
      <sheetName val="DTSON_ADB3-N24"/>
      <sheetName val="tong_hop4"/>
      <sheetName val="phan_tich_DG4"/>
      <sheetName val="gia_vat_lieu4"/>
      <sheetName val="gia_xe_may4"/>
      <sheetName val="gia_nhan_cong4"/>
      <sheetName val="Thong_ke_thanh_toan_VL_(2)4"/>
      <sheetName val="NXT_T_bi4"/>
      <sheetName val="BC_NXT_phone4"/>
      <sheetName val="KHAI_THUE4"/>
      <sheetName val="BC_TH_SD_HOA_DON4"/>
      <sheetName val="Mua_vào_HD_TT4"/>
      <sheetName val="Mua_vao_5%4"/>
      <sheetName val="BK_MUA_VAO_10%4"/>
      <sheetName val="BK_BAN_RA4"/>
      <sheetName val="dtct_cong4"/>
      <sheetName val="Thuc_thanh4"/>
      <sheetName val="JS_duong4"/>
      <sheetName val="4_1_14"/>
      <sheetName val="4_3_24"/>
      <sheetName val="3_1_14"/>
      <sheetName val="2_3_34"/>
      <sheetName val="2_5_14"/>
      <sheetName val="5_3_14"/>
      <sheetName val="3_1_44"/>
      <sheetName val="2_4_34"/>
      <sheetName val="Bao_gêa4"/>
      <sheetName val="_quy_I-20054"/>
      <sheetName val="Quy_2-_2005_4"/>
      <sheetName val="Quy_III-_2005_4"/>
      <sheetName val="Quy_4-_20054"/>
      <sheetName val="35KV_gia_mo4"/>
      <sheetName val="0,4KV_-TBA14"/>
      <sheetName val="0,4KV_-_TBA24"/>
      <sheetName val="Dg_Dchat5"/>
      <sheetName val="Dg_Dhinh5"/>
      <sheetName val="Bao_gia5"/>
      <sheetName val="Nghiem_thu5"/>
      <sheetName val="KS_duong5"/>
      <sheetName val="DTSON_ADB3-N25"/>
      <sheetName val="tong_hop5"/>
      <sheetName val="phan_tich_DG5"/>
      <sheetName val="gia_vat_lieu5"/>
      <sheetName val="gia_xe_may5"/>
      <sheetName val="gia_nhan_cong5"/>
      <sheetName val="Thong_ke_thanh_toan_VL_(2)5"/>
      <sheetName val="NXT_T_bi5"/>
      <sheetName val="BC_NXT_phone5"/>
      <sheetName val="KHAI_THUE5"/>
      <sheetName val="BC_TH_SD_HOA_DON5"/>
      <sheetName val="Mua_vào_HD_TT5"/>
      <sheetName val="Mua_vao_5%5"/>
      <sheetName val="BK_MUA_VAO_10%5"/>
      <sheetName val="BK_BAN_RA5"/>
      <sheetName val="dtct_cong5"/>
      <sheetName val="Thuc_thanh5"/>
      <sheetName val="JS_duong5"/>
      <sheetName val="4_1_15"/>
      <sheetName val="4_3_25"/>
      <sheetName val="3_1_15"/>
      <sheetName val="2_3_35"/>
      <sheetName val="2_5_15"/>
      <sheetName val="5_3_15"/>
      <sheetName val="3_1_45"/>
      <sheetName val="2_4_35"/>
      <sheetName val="Bao_gêa5"/>
      <sheetName val="_quy_I-20055"/>
      <sheetName val="Quy_2-_2005_5"/>
      <sheetName val="Quy_III-_2005_5"/>
      <sheetName val="Quy_4-_20055"/>
      <sheetName val="35KV_gia_mo5"/>
      <sheetName val="0,4KV_-TBA15"/>
      <sheetName val="0,4KV_-_TBA25"/>
      <sheetName val="Dg_Dchat6"/>
      <sheetName val="Dg_Dhinh6"/>
      <sheetName val="Bao_gia6"/>
      <sheetName val="Nghiem_thu6"/>
      <sheetName val="KS_duong6"/>
      <sheetName val="DTSON_ADB3-N26"/>
      <sheetName val="tong_hop6"/>
      <sheetName val="phan_tich_DG6"/>
      <sheetName val="gia_vat_lieu6"/>
      <sheetName val="gia_xe_may6"/>
      <sheetName val="gia_nhan_cong6"/>
      <sheetName val="Thong_ke_thanh_toan_VL_(2)6"/>
      <sheetName val="NXT_T_bi6"/>
      <sheetName val="BC_NXT_phone6"/>
      <sheetName val="KHAI_THUE6"/>
      <sheetName val="BC_TH_SD_HOA_DON6"/>
      <sheetName val="Mua_vào_HD_TT6"/>
      <sheetName val="Mua_vao_5%6"/>
      <sheetName val="BK_MUA_VAO_10%6"/>
      <sheetName val="BK_BAN_RA6"/>
      <sheetName val="dtct_cong6"/>
      <sheetName val="Thuc_thanh6"/>
      <sheetName val="JS_duong6"/>
      <sheetName val="4_1_16"/>
      <sheetName val="4_3_26"/>
      <sheetName val="3_1_16"/>
      <sheetName val="2_3_36"/>
      <sheetName val="2_5_16"/>
      <sheetName val="5_3_16"/>
      <sheetName val="3_1_46"/>
      <sheetName val="2_4_36"/>
      <sheetName val="Bao_gêa6"/>
      <sheetName val="_quy_I-20056"/>
      <sheetName val="Quy_2-_2005_6"/>
      <sheetName val="Quy_III-_2005_6"/>
      <sheetName val="Quy_4-_20056"/>
      <sheetName val="35KV_gia_mo6"/>
      <sheetName val="0,4KV_-TBA16"/>
      <sheetName val="0,4KV_-_TBA26"/>
      <sheetName val="Dg_Dchat7"/>
      <sheetName val="Dg_Dhinh7"/>
      <sheetName val="Bao_gia7"/>
      <sheetName val="Nghiem_thu7"/>
      <sheetName val="KS_duong7"/>
      <sheetName val="DTSON_ADB3-N27"/>
      <sheetName val="tong_hop7"/>
      <sheetName val="_TKKT-Giapba.xls_0Ù_(¦X_"/>
      <sheetName val="phan_tich_DG7"/>
      <sheetName val="gia_vat_lieu7"/>
      <sheetName val="gia_xe_may7"/>
      <sheetName val="gia_nhan_cong7"/>
      <sheetName val="Thong_ke_thanh_toan_VL_(2)7"/>
      <sheetName val="NXT_T_bi7"/>
      <sheetName val="BC_NXT_phone7"/>
      <sheetName val="KHAI_THUE7"/>
      <sheetName val="BC_TH_SD_HOA_DON7"/>
      <sheetName val="Mua_vào_HD_TT7"/>
      <sheetName val="Mua_vao_5%7"/>
      <sheetName val="BK_MUA_VAO_10%7"/>
      <sheetName val="BK_BAN_RA7"/>
      <sheetName val="dtct_cong7"/>
      <sheetName val="XXX_x005f_x0018_XXX"/>
      <sheetName val="_x005f_x0018_XXXXXX"/>
      <sheetName val="XXX_x0018_XXX"/>
      <sheetName val="_x0018_XXXXXX"/>
      <sheetName val="KHAI_DHUE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2">
          <cell r="A42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0">
          <cell r="A130">
            <v>84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0">
          <cell r="A160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8">
          <cell r="A168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4">
          <cell r="A174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1">
          <cell r="A181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4">
          <cell r="A224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THÁNG 1"/>
      <sheetName val="THÁNG 2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S5">
            <v>2</v>
          </cell>
        </row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Hoàng Mạnh Tú</v>
          </cell>
        </row>
        <row r="14">
          <cell r="B14" t="str">
            <v>Phạm Văn Toàn</v>
          </cell>
        </row>
        <row r="15">
          <cell r="B15" t="str">
            <v>Trần Công Đức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Tháng 01.2020"/>
      <sheetName val="Tháng 2.2020"/>
      <sheetName val="Tháng 3.2020"/>
      <sheetName val="Tháng 4.2020"/>
      <sheetName val="Tháng 5.2020"/>
      <sheetName val="Tháng 6.2020"/>
      <sheetName val="Tháng 7.2020"/>
      <sheetName val="Tháng 8.2020"/>
      <sheetName val="Tháng 9.2020"/>
      <sheetName val="Tháng 10.2020"/>
      <sheetName val="Tháng 11.2020"/>
      <sheetName val="Tháng 12.2020"/>
      <sheetName val="Bảng chấm công"/>
      <sheetName val="Bảng ăn giữa ca"/>
      <sheetName val="Xếp loại CLLĐ"/>
      <sheetName val="THXL&amp;TLCLchua chi (QT cuối năm)"/>
      <sheetName val="Bang TTTLCL đc phan phoi lai "/>
      <sheetName val="Biên Ban họp"/>
      <sheetName val="BC Phương án trả lương Cov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PHÒNG TỔ CHỨC LAO ĐỘNG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"/>
      <sheetName val="TH-XL"/>
      <sheetName val="TH-D"/>
      <sheetName val="TH-N"/>
      <sheetName val="Dutoan"/>
      <sheetName val="CLVT"/>
      <sheetName val="Tienluong"/>
      <sheetName val="tinh thep"/>
      <sheetName val="He so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333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Nhan cong`#_.g"/>
      <sheetName val="NLANCONGduong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han ckng cong"/>
      <sheetName val="10_x0010_00000"/>
      <sheetName val="XL4Pop0y (2)"/>
      <sheetName val="Nhan cong`_x0003__.g"/>
      <sheetName val="XL_x0014_Poppy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DTCT"/>
      <sheetName val="Tra_bang"/>
      <sheetName val="NHALCONGdu_x000f_ng"/>
      <sheetName val="Nha_x000e_ cong`#_.g"/>
      <sheetName val="XL4Poppy (2䀁"/>
      <sheetName val="DGduong"/>
      <sheetName val="PhatsiûÎ"/>
      <sheetName val="_0000000"/>
      <sheetName val="TT35"/>
      <sheetName val="NHANCONGduo.g"/>
      <sheetName val="XL4Poppy (2_"/>
      <sheetName val="Sh_x0003_"/>
      <sheetName val="DONGIA"/>
      <sheetName val="CHITIET"/>
      <sheetName val="GIAVL"/>
      <sheetName val="FHANCONGduong"/>
      <sheetName val="N`an cong cong"/>
      <sheetName val="TT"/>
      <sheetName val="THM"/>
      <sheetName val="THAT"/>
      <sheetName val="THTN"/>
      <sheetName val="THGC"/>
      <sheetName val="GCTL"/>
      <sheetName val="MTO REV.2(ARMOR)"/>
      <sheetName val="CLa"/>
      <sheetName val="Tai khoan"/>
      <sheetName val="CTGS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ng_tra"/>
      <sheetName val="²"/>
      <sheetName val="HE SO"/>
      <sheetName val="Sh_x0003__t3"/>
      <sheetName val="gvl"/>
      <sheetName val="Coc 32 m(Cho mo)"/>
      <sheetName val="Dieuchinh"/>
      <sheetName val="NHALCOJGduong"/>
      <sheetName val="TPAN-TRUONGXUAN"/>
      <sheetName val="S(eet12"/>
      <sheetName val="Chiet tinh dz35"/>
      <sheetName val="Cp&gt;10-Ln&lt;10"/>
      <sheetName val="Ln&lt;20"/>
      <sheetName val="EIRR&gt;1&lt;1"/>
      <sheetName val="EIRR&gt; 2"/>
      <sheetName val="EIRR&lt;2"/>
      <sheetName val="²__t4"/>
      <sheetName val="NHALÃONGduong"/>
      <sheetName val="Óheet1"/>
      <sheetName val="CÈTT"/>
      <sheetName val="TRAN-TÒUONGXUAN"/>
      <sheetName val="XXHXXXXX"/>
      <sheetName val="V!oSL"/>
      <sheetName val="ÄMCTDoiDonVi"/>
      <sheetName val="vlieu"/>
      <sheetName val="SUMMARY"/>
      <sheetName val="TSCD"/>
      <sheetName val="Chi phi khac 4.3KH-CP"/>
      <sheetName val="Nhatkychung"/>
      <sheetName val="Nhatkychung - cu"/>
      <sheetName val="tra_vat_lieu"/>
      <sheetName val="MTL$-INTER"/>
      <sheetName val="HL4Poppy"/>
      <sheetName val="Nhan_cong_cong"/>
      <sheetName val="XL4Poppy_(2)"/>
      <sheetName val="Nhan_cong`#__g"/>
      <sheetName val="PHU_XUAN"/>
      <sheetName val="PHU_XUAN_(2)"/>
      <sheetName val="TRAN-TRUONGXUAN_(2)"/>
      <sheetName val="HOA_AN_(2)"/>
      <sheetName val="XL4Poppy_(2䀁"/>
      <sheetName val="N`an_cong_cong"/>
      <sheetName val="Nha_cong`#__g"/>
      <sheetName val="XLPoppy"/>
      <sheetName val="NHALCONGdung"/>
      <sheetName val="Shegt6"/>
      <sheetName val="Shget7"/>
      <sheetName val="Sjeet8"/>
      <sheetName val="Sheeu15"/>
      <sheetName val="XXXYXXXX"/>
      <sheetName val="TRAN-TRUONG塅䕃⹌塅E(2)"/>
      <sheetName val="²__€t4"/>
      <sheetName val="KQPTRLNgang"/>
      <sheetName val="DTCP"/>
      <sheetName val="Tra KS"/>
      <sheetName val="DT32"/>
      <sheetName val="2000_x0010_000"/>
      <sheetName val="XL4Poppy_(2_"/>
      <sheetName val="2      0"/>
      <sheetName val="Overview"/>
      <sheetName val="XL4Test5S"/>
      <sheetName val="tra-vat-lieu"/>
      <sheetName val="KKKKKKKK"/>
      <sheetName val="KKKKKKKK (2)"/>
      <sheetName val="KKKKKKKK (2_"/>
      <sheetName val="NEW-PANEL"/>
      <sheetName val="M_x0014_C"/>
      <sheetName val="TRAN-TRUONG____E(2)"/>
      <sheetName val="BXLDL"/>
      <sheetName val="chu chuong"/>
      <sheetName val="Chart1"/>
      <sheetName val="Luong+may"/>
      <sheetName val="Sheet!3"/>
      <sheetName val="TTDN"/>
      <sheetName val="FA-LISTING"/>
      <sheetName val="Phatsi��"/>
      <sheetName val="�"/>
      <sheetName val="�__�t4"/>
      <sheetName val="@SO"/>
      <sheetName val="XN'4"/>
      <sheetName val="MTO REV.0"/>
      <sheetName val="tuong"/>
      <sheetName val="N`an cgng cong"/>
      <sheetName val="uniBase"/>
      <sheetName val="vniBase"/>
      <sheetName val="abcBase"/>
      <sheetName val="chitimc"/>
      <sheetName val="Chiet_tinh_dz35"/>
      <sheetName val="Quan Ly Ban Ve TKTC"/>
      <sheetName val="CODE"/>
      <sheetName val="________BLDG"/>
      <sheetName val="Truot_nen"/>
      <sheetName val="cvc"/>
      <sheetName val="XL4Po`py (2_"/>
      <sheetName val="DAMNEN KHONG HC"/>
      <sheetName val="DAM NEN HC"/>
      <sheetName val="XL4Po`py (2䀁"/>
      <sheetName val="__x0010______"/>
      <sheetName val="THPD ±µ_x0008_&quot;"/>
      <sheetName val="Nhan cong`#/.g"/>
      <sheetName val="Nhan cong`_x0003_/.g"/>
      <sheetName val="Nha_x000e_ cong`#/.g"/>
      <sheetName val="?0000000"/>
      <sheetName val="XL4Poppy (2?"/>
      <sheetName val="Sh_x0003__x0000_t3"/>
      <sheetName val="²_x0000__x0000_t4"/>
      <sheetName val="Sh_x0003_?t3"/>
      <sheetName val="²??t4"/>
      <sheetName val="Nhan_cong`#/_g"/>
      <sheetName val="Nha_cong`#/_g"/>
      <sheetName val="²_x0000__x0000_€t4"/>
      <sheetName val="²??€t4"/>
      <sheetName val="XL4Poppy_(2?"/>
      <sheetName val="KKKKKKKK (2?"/>
      <sheetName val="TRAN-TRUONG????E(2)"/>
      <sheetName val="�_x0000__x0000_�t4"/>
      <sheetName val="�??�t4"/>
      <sheetName val="_x0000__x0000__x0000__x0000__x0000__x0000__x0000__x0000_ (2)"/>
      <sheetName val="_x0000__x0000__x0000__x0000__x0000__x0000__x0000__x0000_ (2?"/>
      <sheetName val="XL4Po`py (2?"/>
      <sheetName val="_x0000__x0010_*_x0000__x0000__x0000_'"/>
      <sheetName val="?_x0010_*???'"/>
      <sheetName val="XL_x005f_x0014_Poppy"/>
      <sheetName val="NHALCONGdu_x005f_x000F_ng"/>
      <sheetName val="Nha_x005f_x000E_ cong`#_.g"/>
      <sheetName val="10_x005f_x0010_00000"/>
      <sheetName val="Nhan cong`_x005f_x0003__.g"/>
      <sheetName val="Sh_x005f_x0003_"/>
      <sheetName val="Sh_x005f_x0003__t3"/>
      <sheetName val="2000_x005f_x0010_000"/>
      <sheetName val="???????? (2)"/>
      <sheetName val="???????? (2?"/>
      <sheetName val="THPD ±µ_x0008_&quot;???"/>
      <sheetName val="QMCT"/>
      <sheetName val="XXX೼_x0000_XXX"/>
      <sheetName val="nhan cong"/>
      <sheetName val="chiet tinh"/>
      <sheetName val="????????"/>
      <sheetName val="Phatsi??"/>
      <sheetName val="????t4"/>
      <sheetName val="T_NG HOP VL-NC TT"/>
      <sheetName val="JD"/>
      <sheetName val="NHALCO_x000e_Gduong"/>
      <sheetName val="_x0000__x0000__x0000__x0000__x0000__x0000__x0000__x0000_ (2_"/>
      <sheetName val="_x0000__x0000__x0000__x0000__x0000__x0000__x0000__x0000__(2)"/>
      <sheetName val="CPTNo"/>
      <sheetName val="Parem"/>
      <sheetName val="_x0004__x0000_"/>
      <sheetName val="?"/>
      <sheetName val="DOJGIA"/>
      <sheetName val="Input"/>
      <sheetName val="²_x005f_x0000__x005f_x0000_t4"/>
      <sheetName val="Sh_x005f_x0003__x005f_x0000_t3"/>
      <sheetName val="²_x005f_x0000__x005f_x0000_€t4"/>
      <sheetName val="M_x005f_x0014_C"/>
      <sheetName val="�_x005f_x0000__x005f_x0000_�t4"/>
      <sheetName val="Nha_x005f_x000e_ cong`#/.g"/>
      <sheetName val="Nhan cong`_x005f_x0003_/.g"/>
      <sheetName val="Sh_x005f_x0003_?t3"/>
      <sheetName val="CHT_x0014_"/>
      <sheetName val="XL_x005f_x005f_x005f_x0014_Poppy"/>
      <sheetName val="NHALCONGdu_x005f_x005f_x005f_x000f_ng"/>
      <sheetName val="Nha_x005f_x005f_x005f_x000e_ cong`#_.g"/>
      <sheetName val="10_x005f_x005f_x005f_x0010_00000"/>
      <sheetName val="Nhan cong`_x005f_x005f_x005f_x0003__.g"/>
      <sheetName val="²_x005f_x005f_x005f_x0000__x005f_x005f_x005f_x0000_t4"/>
      <sheetName val="Sh_x005f_x005f_x005f_x0003__x005f_x005f_x005f_x0000_t3"/>
      <sheetName val="Sh_x005f_x005f_x005f_x0003__t3"/>
      <sheetName val="Sh_x005f_x005f_x005f_x0003_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XL_x005f_x005f_x005f_x005f_x005f_x005f_x005f_x0014_Popp"/>
      <sheetName val="NHALCONGdu_x005f_x005f_x005f_x005f_x005f_x005f_x0"/>
      <sheetName val="Nha_x005f_x005f_x005f_x005f_x005f_x005f_x005f_x000e_ co"/>
      <sheetName val="10_x005f_x005f_x005f_x005f_x005f_x005f_x005f_x0010_0000"/>
      <sheetName val="Nhan cong`_x005f_x005f_x005f_x005f_x005f_x005f_x0"/>
      <sheetName val="²_x005f_x005f_x005f_x005f_x005f_x005f_x005f_x0000__x005"/>
      <sheetName val="Sh_x005f_x005f_x005f_x005f_x005f_x005f_x005f_x0003__x00"/>
      <sheetName val="Sh_x005f_x005f_x005f_x005f_x005f_x005f_x005f_x0003__t3"/>
      <sheetName val="Sh_x005f_x005f_x005f_x005f_x005f_x005f_x005f_x0003_"/>
      <sheetName val="2000_x005f_x005f_x005f_x005f_x005f_x005f_x005f_x0010_00"/>
      <sheetName val="M_x005f_x005f_x005f_x005f_x005f_x005f_x005f_x0014_C"/>
      <sheetName val="�_x005f_x005f_x005f_x005f_x005f_x005f_x005f_x0000__x005"/>
      <sheetName val="bang tien luong"/>
      <sheetName val="XXX೼?XXX"/>
      <sheetName val="________ (2)"/>
      <sheetName val="________ (2_"/>
      <sheetName val="THPD ±µ_x0008_&quot;___"/>
      <sheetName val="XXX೼"/>
      <sheetName val="[DT32.xls][DT32.xls]Nhan cong`#"/>
      <sheetName val="[DT32.xls][DT32.xls]Nhan cong`_x0003_"/>
      <sheetName val="[DT32.xls][DT32.xls]Nha_x000e_ cong`#"/>
      <sheetName val="[DT32.xls][DT32.xls]Nhan_cong`#"/>
      <sheetName val="[DT32.xls][DT32.xls][DT32.xls]N"/>
      <sheetName val="[DT32.xls]Nhan cong`#/.g"/>
      <sheetName val="[DT32.xls]Nhan cong`_x0003_/.g"/>
      <sheetName val="[DT32.xls]Nha_x000e_ cong`#/.g"/>
      <sheetName val="[DT32.xls]Nhan_cong`#/_g"/>
      <sheetName val="[DT32.xls]Nha_cong`#/_g"/>
      <sheetName val="[DT32.xls][DT32.xls]Nha_cong`#/"/>
      <sheetName val="Cp_10_Ln_10"/>
      <sheetName val="Ln_20"/>
      <sheetName val="EIRR_1_1"/>
      <sheetName val="EIRR_ 2"/>
      <sheetName val="EIRR_2"/>
      <sheetName val="Phatsi__"/>
      <sheetName val="________"/>
      <sheetName val="____t4"/>
      <sheetName val="_"/>
      <sheetName val="GTTBA"/>
      <sheetName val="?__?t4"/>
      <sheetName val="S`eet13"/>
      <sheetName val="luong06"/>
      <sheetName val="Pricing Notes"/>
      <sheetName val="O-B"/>
      <sheetName val="S-B"/>
      <sheetName val="V-B"/>
      <sheetName val="PCDH-KMV"/>
      <sheetName val="T.Tinh"/>
      <sheetName val="XXX೼_XXX"/>
      <sheetName val="_x0000__x0000__x0000__x0000__x0000__x0000__x0000__x0000__(2?"/>
      <sheetName val="_x0000__x0000__x0000__x0000__x0000__x0000__x0000__x0000__(2_"/>
      <sheetName val="KKKKKKKK_(2)"/>
      <sheetName val="[DT32.xls][DT32.xls]Nha_x005f_x000e_ "/>
      <sheetName val="[DT32.xls][DT32.xls]Nhan cong`_"/>
      <sheetName val="???????? (2_"/>
      <sheetName val="????????_(2)"/>
      <sheetName val="[DT32.xls]Nha_x005f_x000e_ cong`#/.g"/>
      <sheetName val="[DT32.xls]Nhan cong`_x005f_x0003_/.g"/>
      <sheetName val="_DT32.xls_Nhan cong`#_.g"/>
      <sheetName val="_DT32.xls_Nha_x000e_ cong`#_.g"/>
      <sheetName val="_DT32.xls_Nhan cong`_x0003__.g"/>
      <sheetName val="_DT32.xls_Nhan_cong`#__g"/>
      <sheetName val="_DT32.xls_Nha_cong`#__g"/>
      <sheetName val="Lç khoan LK1"/>
      <sheetName val="LME"/>
      <sheetName val="Aux"/>
      <sheetName val="Detailed"/>
      <sheetName val="_________(2)"/>
      <sheetName val="_x0004_?"/>
      <sheetName val="X2.xls_x0002__x0000__x0000_ND_x0002_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N`an_cong_cong1"/>
      <sheetName val="XL4Poppy_(2?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Tai_khoan"/>
      <sheetName val="EIRR&gt;_2"/>
      <sheetName val="Sht3"/>
      <sheetName val="Chiet_tinh_dz351"/>
      <sheetName val="Nhan_cong`#__g1"/>
      <sheetName val="HE_SO"/>
      <sheetName val="MTO_REV_2(ARMOR)"/>
      <sheetName val="Coc_32_m(Cho_mo)"/>
      <sheetName val="NHANCONGduo_g"/>
      <sheetName val="Nhan_ckng_cong"/>
      <sheetName val="1000000"/>
      <sheetName val="XL4Pop0y_(2)"/>
      <sheetName val="Nhan_cong`/_g"/>
      <sheetName val="XL4Poppy_(2_1"/>
      <sheetName val="Sh"/>
      <sheetName val="Sh?t3"/>
      <sheetName val="Nhan_cong`__g"/>
      <sheetName val="Sh_t3"/>
      <sheetName val="2000000"/>
      <sheetName val="Tra_KS"/>
      <sheetName val="Chi_phi_khac_4_3KH-CP"/>
      <sheetName val="M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KKKKKKKK_(2?"/>
      <sheetName val="KKKKKKKK_(2_"/>
      <sheetName val="*'"/>
      <sheetName val="N`an_cgng_cong"/>
      <sheetName val="THPD_±µ&quot;"/>
      <sheetName val="T_NG_HOP_VL-NC_TT"/>
      <sheetName val="2______0"/>
      <sheetName val="XL4Po`py_(2䀁"/>
      <sheetName val="nhan_cong"/>
      <sheetName val="_DT32.xls__DT32.xls_Nhan cong`#"/>
      <sheetName val="_DT32.xls__DT32.xls_Nhan cong`_x0003_"/>
      <sheetName val="_DT32.xls__DT32.xls_Nha_x000e_ cong`#"/>
      <sheetName val="_DT32.xls__DT32.xls_Nhan_cong`#"/>
      <sheetName val="_DT32.xls__DT32.xls__DT32.xls_N"/>
      <sheetName val="_DT32.xls__DT32.xls_Nha_cong`#_"/>
      <sheetName val="_DT32.xls__DT32.xls_Nha_x005f_x000e_ "/>
      <sheetName val="_DT32.xls__DT32.xls_Nhan cong`_"/>
      <sheetName val="_DT32.xls_Nha_x005f_x000e_ cong`#_.g"/>
      <sheetName val="_DT32.xls_Nhan cong`_x005f_x0003__.g"/>
      <sheetName val="_x0004__"/>
      <sheetName val="X2.xls_x0002_"/>
      <sheetName val="Loading"/>
      <sheetName val="thag-go"/>
      <sheetName val="th"/>
      <sheetName val="_________(2_"/>
      <sheetName val="Thuc thanh"/>
      <sheetName val="Shemt10"/>
      <sheetName val="Tri_bang"/>
      <sheetName val="CT_x0002__x0000_"/>
      <sheetName val="TD"/>
      <sheetName val="BO 09"/>
      <sheetName val="TTDZ22"/>
      <sheetName val="KLHT"/>
      <sheetName val="KHOANDC"/>
      <sheetName val="P¤To"/>
      <sheetName val="KS1"/>
      <sheetName val="KS3"/>
      <sheetName val="[DT32.xls]Nhan_cong`#/_g1"/>
      <sheetName val="[DT32.xls]Nhan_cong`/_g"/>
      <sheetName val="[DT32.xls][DT32.xls]Nhan_cong`/"/>
      <sheetName val="MTO_REV_0"/>
      <sheetName val="XL4Po`py_(2_"/>
      <sheetName val="Nha_x005f_x000e__cong`#__g"/>
      <sheetName val="Nhan_cong`_x005f_x0003___g"/>
      <sheetName val="Nha_x005f_x000e__cong`#/_g"/>
      <sheetName val="Nhan_cong`_x005f_x0003_/_g"/>
      <sheetName val="CT -THVLNC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[DT32.xls]Nha_x005f_x000e__cong`#/_g"/>
      <sheetName val="[DT32.xls]Nhan_cong`_x005f_x0003_/_g"/>
      <sheetName val="[DT32.xls][DT32.xls]Nha_x005f_x000e__"/>
      <sheetName val="[DT32.xls][DT32.xls]Nhan_cong`_"/>
      <sheetName val="PN"/>
      <sheetName val="Nhan_cong_cong2"/>
      <sheetName val="XL4Poppy_(2)2"/>
      <sheetName val="Nhan_cong`#/_g2"/>
      <sheetName val="Nhan_ckng_cong1"/>
      <sheetName val="XL4Pop0y_(2)1"/>
      <sheetName val="PHU_XUAN2"/>
      <sheetName val="PHU_XUAN_(2)2"/>
      <sheetName val="TRAN-TRUONGXUAN_(2)2"/>
      <sheetName val="HOA_AN_(2)2"/>
      <sheetName val="XL_x005f_x005f_x005f_x0014_Popp"/>
      <sheetName val="Nha_x005f_x005f_x005f_x000e_ co"/>
      <sheetName val="NHANCONGduo_g1"/>
      <sheetName val="XL4Poppy_(2䀁2"/>
      <sheetName val="XL4Poppy_(2?2"/>
      <sheetName val="N`an_cong_cong2"/>
      <sheetName val="MTO_REV_2(ARMOR)1"/>
      <sheetName val="Tai_khoan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10_x005f_x005f_x005f_x0010_0000"/>
      <sheetName val="²_x005f_x005f_x005f_x0000__x005"/>
      <sheetName val="Sh_x005f_x005f_x005f_x0003__x00"/>
      <sheetName val="2000_x005f_x005f_x005f_x0010_00"/>
      <sheetName val="�_x005f_x005f_x005f_x0000__x005"/>
      <sheetName val="CHITIET_VL-NC1"/>
      <sheetName val="CHITIET_VL-NC-TT-3p1"/>
      <sheetName val="KPVC-BD_1"/>
      <sheetName val="THKP"/>
      <sheetName val="_x005f_x0000__x005f_x0000__x005f_x0000__x005f_x0000__x0"/>
      <sheetName val="Gia vat tu"/>
      <sheetName val="Nhan_cong`#__g2"/>
      <sheetName val="HE_SO1"/>
      <sheetName val="Chiet_tinh_dz352"/>
      <sheetName val="Coc_32_m(Cho_mo)1"/>
      <sheetName val="EIRR&gt;_21"/>
      <sheetName val="XL4Poppy_(2_2"/>
      <sheetName val="5%"/>
      <sheetName val="Chi_phi_khac_4_3KH-CP1"/>
      <sheetName val="Nhatkychung_-_cu1"/>
      <sheetName val="2______01"/>
      <sheetName val="Tra_KS1"/>
      <sheetName val="THPD ±µ_x0008_&quot;_x0000__x0000__x0000_"/>
      <sheetName val="ctdg"/>
      <sheetName val="????????_(2?"/>
      <sheetName val="????????_(2_"/>
      <sheetName val="X2.xls_x0002_??ND_x0002_"/>
      <sheetName val="CT_x0002_?"/>
      <sheetName val="__"/>
      <sheetName val="KKKKKKKK_(2)1"/>
      <sheetName val="KKKKKKKK_(2?1"/>
      <sheetName val="chu_chuong1"/>
      <sheetName val="MTO_REV_01"/>
      <sheetName val="N`an_cgng_cong1"/>
      <sheetName val="Quan_Ly_Ban_Ve_TKTC1"/>
      <sheetName val="XL4Po`py_(2?1"/>
      <sheetName val="DAMNEN_KHONG_HC1"/>
      <sheetName val="DAM_NEN_HC1"/>
      <sheetName val="XL4Po`py_(2䀁1"/>
      <sheetName val="?*???'"/>
      <sheetName val="XL4Po`py_(2_1"/>
      <sheetName val="nhan_cong1"/>
      <sheetName val="KKKKKKKK_(2_1"/>
      <sheetName val="????????_(2)2"/>
      <sheetName val="????????_(2?1"/>
      <sheetName val="THPD_±µ&quot;???"/>
      <sheetName val="chiet_tinh1"/>
      <sheetName val="T_NG_HOP_VL-NC_TT1"/>
      <sheetName val="Nha_x005f_x000e__cong`#__g1"/>
      <sheetName val="Nhan_cong`_x005f_x0003___g1"/>
      <sheetName val="Nha_x005f_x000e__cong`#/_g1"/>
      <sheetName val="Nhan_cong`_x005f_x0003_/_g1"/>
      <sheetName val="Nha_x005f_x005f_x005f_x000e__cong`#__g1"/>
      <sheetName val="Nhan_cong`_x005f_x005f_x005f_x0003___g1"/>
      <sheetName val="Nha_x005f_x005f_x005f_x005f_x005f_x005f_x005f_x000e__c1"/>
      <sheetName val="Nhan_cong`_x005f_x005f_x005f_x005f_x005f_x005f_x1"/>
      <sheetName val="NHALCOGduong"/>
      <sheetName val="chu chu²_x0000__x0000_"/>
      <sheetName val="bang_tien_luong1"/>
      <sheetName val="EIRR__21"/>
      <sheetName val="NHALCONGdu_x005f_x005f_x0"/>
      <sheetName val="Nhan cong`_x005f_x005f_x0"/>
      <sheetName val="[DT32.xls][DT32.xls]Nha_x000e_ "/>
      <sheetName val="_DT32.xls__DT32.xls_Nha_x000e_ "/>
      <sheetName val="Nha_x000e__cong`#__g"/>
      <sheetName val="Nhan_cong`_x0003___g"/>
      <sheetName val="Nha_x000e__cong`#/_g"/>
      <sheetName val="Nhan_cong`_x0003_/_g"/>
      <sheetName val="[DT32.xls]Nha_x000e__cong`#/_g"/>
      <sheetName val="[DT32.xls]Nhan_cong`_x0003_/_g"/>
      <sheetName val="[DT32.xls][DT32.xls]Nha_x000e__"/>
      <sheetName val="XL_x005f_x0014_Popp"/>
      <sheetName val="Nha_x005f_x000e_ co"/>
      <sheetName val="10_x005f_x0010_0000"/>
      <sheetName val="²_x005f_x0000__x005"/>
      <sheetName val="Sh_x005f_x0003__x00"/>
      <sheetName val="2000_x005f_x0010_00"/>
      <sheetName val="�_x005f_x0000__x005"/>
      <sheetName val="_x0000__x0000__x0000__x0000__x0"/>
      <sheetName val="XL_x0014_Popp"/>
      <sheetName val="Nha_x000e_ co"/>
      <sheetName val="10_x0010_0000"/>
      <sheetName val="²_x0000__x005"/>
      <sheetName val="Sh_x0003__x00"/>
      <sheetName val="2000_x0010_00"/>
      <sheetName val="�_x0000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/>
      <sheetData sheetId="180" refreshError="1"/>
      <sheetData sheetId="181"/>
      <sheetData sheetId="182" refreshError="1"/>
      <sheetData sheetId="183"/>
      <sheetData sheetId="184" refreshError="1"/>
      <sheetData sheetId="185"/>
      <sheetData sheetId="186"/>
      <sheetData sheetId="187" refreshError="1"/>
      <sheetData sheetId="188" refreshError="1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ong hop khoi luong"/>
      <sheetName val="xxxxxxxxxxx 0,4 kV"/>
      <sheetName val="Bang chiet tinh TBA"/>
      <sheetName val="VL-NC-MTC tram bien ap"/>
      <sheetName val="DZ22"/>
      <sheetName val="Chiet tinh DZ 22"/>
      <sheetName val="Thy nghiem MBA"/>
      <sheetName val="VL-NC-MTC DZ 0,4 kV"/>
      <sheetName val="Chiet tinh §Z 0,4 kV"/>
      <sheetName val="cto"/>
      <sheetName val="Tong hop chi tiet "/>
      <sheetName val="TH"/>
      <sheetName val="Sheet2"/>
      <sheetName val="bia"/>
      <sheetName val="Dien chau"/>
      <sheetName val="Sheet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docs.google.com/spreadsheets/d/1ypwy46z6Yfqc4qAksGOQmqgz1C3gqHtUNYcXV89JagI/edit?gid=101792415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3a3DIdNcTftuXJRua09sQkg_CyKa7gMCgfo5Aa0pJZ0/edit?gid=635083037" TargetMode="External"/><Relationship Id="rId1" Type="http://schemas.openxmlformats.org/officeDocument/2006/relationships/hyperlink" Target="https://docs.google.com/spreadsheets/d/1IGiz0yrcxZY8G03OGR1nqsllFdZAEKlwR3xxlXXgsvo/edit?gid=1049153200" TargetMode="External"/><Relationship Id="rId6" Type="http://schemas.openxmlformats.org/officeDocument/2006/relationships/hyperlink" Target="https://docs.google.com/spreadsheets/d/1J0LxPG1R-9tCh_8lS9gtN0IkkClXlMbEH7ZG8oqBiuU/edit?gid=983589010" TargetMode="External"/><Relationship Id="rId5" Type="http://schemas.openxmlformats.org/officeDocument/2006/relationships/hyperlink" Target="https://docs.google.com/spreadsheets/d/15PK-zQ7Vl4Fpoy9sp-dR9miMFv2mtzD5FYIpwGf2_Zs/edit?gid=532028363" TargetMode="External"/><Relationship Id="rId4" Type="http://schemas.openxmlformats.org/officeDocument/2006/relationships/hyperlink" Target="https://docs.google.com/spreadsheets/d/1w6zLHUKgQrLMD1R2kHW_ZqKe8RU5EIbsMgAecX0D2WI/edit?gid=118947380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41"/>
  <sheetViews>
    <sheetView workbookViewId="0"/>
  </sheetViews>
  <sheetFormatPr defaultColWidth="7.125" defaultRowHeight="12.75"/>
  <cols>
    <col min="1" max="1" width="23.125" style="1" customWidth="1"/>
    <col min="2" max="2" width="1" style="1" customWidth="1"/>
    <col min="3" max="3" width="25" style="1" customWidth="1"/>
    <col min="4" max="16384" width="7.125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/>
      <c r="C9" s="2"/>
    </row>
    <row r="10" spans="1:3" ht="15">
      <c r="A10" s="2"/>
      <c r="C10" s="2"/>
    </row>
    <row r="11" spans="1:3" ht="15.75" thickBot="1">
      <c r="A11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/>
    </row>
    <row r="15" spans="1:3" ht="15">
      <c r="A15" s="2"/>
    </row>
    <row r="16" spans="1:3" ht="15.75" thickBot="1">
      <c r="A16" s="2"/>
    </row>
    <row r="17" spans="1:3" ht="15.75" thickBot="1">
      <c r="A17"/>
      <c r="C17" s="2"/>
    </row>
    <row r="18" spans="1:3" ht="15">
      <c r="C18" s="2"/>
    </row>
    <row r="19" spans="1:3" ht="15">
      <c r="C19" s="2"/>
    </row>
    <row r="20" spans="1:3" ht="15">
      <c r="A20"/>
      <c r="C20" s="2"/>
    </row>
    <row r="21" spans="1:3" ht="15">
      <c r="A21"/>
      <c r="C21" s="2"/>
    </row>
    <row r="22" spans="1:3" ht="15">
      <c r="A22" s="2"/>
      <c r="C22" s="2"/>
    </row>
    <row r="23" spans="1:3" ht="15">
      <c r="A23" s="2"/>
      <c r="C23"/>
    </row>
    <row r="24" spans="1:3" ht="15">
      <c r="A24" s="2"/>
    </row>
    <row r="25" spans="1:3" ht="15">
      <c r="A25" s="2"/>
    </row>
    <row r="26" spans="1:3" ht="15.75" thickBot="1">
      <c r="A26" s="2"/>
      <c r="C26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/>
    </row>
    <row r="37" spans="1:3" ht="15">
      <c r="A37" s="2"/>
    </row>
    <row r="38" spans="1:3" ht="15">
      <c r="A38" s="2"/>
    </row>
    <row r="39" spans="1:3" ht="15">
      <c r="A39" s="2"/>
      <c r="C39"/>
    </row>
    <row r="40" spans="1:3" ht="15">
      <c r="A40" s="2"/>
      <c r="C40" s="2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162A-761A-410F-9D35-04093B7EC739}">
  <sheetPr>
    <pageSetUpPr fitToPage="1"/>
  </sheetPr>
  <dimension ref="A1:BF39"/>
  <sheetViews>
    <sheetView tabSelected="1" workbookViewId="0">
      <pane xSplit="2" ySplit="8" topLeftCell="R9" activePane="bottomRight" state="frozen"/>
      <selection pane="topRight" activeCell="C1" sqref="C1"/>
      <selection pane="bottomLeft" activeCell="A11" sqref="A11"/>
      <selection pane="bottomRight" activeCell="AY5" sqref="AY5"/>
    </sheetView>
  </sheetViews>
  <sheetFormatPr defaultColWidth="8.75" defaultRowHeight="15.75"/>
  <cols>
    <col min="1" max="1" width="3.625" style="226" customWidth="1"/>
    <col min="2" max="2" width="17.375" style="226" customWidth="1"/>
    <col min="3" max="3" width="10.75" style="226" customWidth="1"/>
    <col min="4" max="4" width="8" style="226" customWidth="1"/>
    <col min="5" max="5" width="10.75" style="226" customWidth="1"/>
    <col min="6" max="6" width="8.75" style="226"/>
    <col min="7" max="7" width="9.375" style="226" customWidth="1"/>
    <col min="8" max="9" width="10.125" style="226" customWidth="1"/>
    <col min="10" max="10" width="4" style="240" customWidth="1"/>
    <col min="11" max="11" width="7" style="226" customWidth="1"/>
    <col min="12" max="12" width="6.875" style="226" customWidth="1"/>
    <col min="13" max="13" width="5.625" style="226" customWidth="1"/>
    <col min="14" max="14" width="6.5" style="226" hidden="1" customWidth="1"/>
    <col min="15" max="15" width="5.625" style="226" hidden="1" customWidth="1"/>
    <col min="16" max="16" width="6.875" style="226" hidden="1" customWidth="1"/>
    <col min="17" max="17" width="7.125" style="226" hidden="1" customWidth="1"/>
    <col min="18" max="18" width="7.125" style="226" customWidth="1"/>
    <col min="19" max="19" width="9" style="226" customWidth="1"/>
    <col min="20" max="20" width="7.875" style="226" customWidth="1"/>
    <col min="21" max="21" width="7.5" style="226" customWidth="1"/>
    <col min="22" max="22" width="9.125" style="226" customWidth="1"/>
    <col min="23" max="23" width="8.125" style="226" customWidth="1"/>
    <col min="24" max="24" width="12" style="226" customWidth="1"/>
    <col min="25" max="25" width="11.625" style="226" customWidth="1"/>
    <col min="26" max="27" width="10.125" style="226" customWidth="1"/>
    <col min="28" max="28" width="9.75" style="226" hidden="1" customWidth="1"/>
    <col min="29" max="29" width="10" style="226" hidden="1" customWidth="1"/>
    <col min="30" max="30" width="9.125" style="226" hidden="1" customWidth="1"/>
    <col min="31" max="31" width="13.125" style="226" customWidth="1"/>
    <col min="32" max="33" width="8.75" style="226" hidden="1" customWidth="1"/>
    <col min="34" max="34" width="7.875" style="8" customWidth="1"/>
    <col min="35" max="37" width="7.875" style="153" customWidth="1"/>
    <col min="38" max="38" width="9.625" style="8" hidden="1" customWidth="1"/>
    <col min="39" max="39" width="6.25" style="8" hidden="1" customWidth="1"/>
    <col min="40" max="41" width="7.375" style="8" hidden="1" customWidth="1"/>
    <col min="42" max="42" width="5.875" style="8" hidden="1" customWidth="1"/>
    <col min="43" max="43" width="5.75" style="8" hidden="1" customWidth="1"/>
    <col min="44" max="44" width="6.875" style="8" hidden="1" customWidth="1"/>
    <col min="45" max="45" width="9.5" style="8" hidden="1" customWidth="1"/>
    <col min="46" max="46" width="7.625" style="8" hidden="1" customWidth="1"/>
    <col min="47" max="47" width="9.875" style="8" hidden="1" customWidth="1"/>
    <col min="48" max="48" width="7.5" style="8" hidden="1" customWidth="1"/>
    <col min="49" max="49" width="18.875" style="8" hidden="1" customWidth="1"/>
    <col min="50" max="50" width="9.75" style="8" hidden="1" customWidth="1"/>
    <col min="51" max="51" width="9.125" style="8" customWidth="1"/>
    <col min="52" max="53" width="0" style="8" hidden="1" customWidth="1"/>
    <col min="54" max="54" width="12.125" style="8" customWidth="1"/>
    <col min="55" max="55" width="9.625" style="8" hidden="1" customWidth="1"/>
    <col min="56" max="56" width="6.125" style="8" customWidth="1"/>
    <col min="57" max="57" width="8.75" style="8"/>
    <col min="58" max="58" width="12.375" style="8" customWidth="1"/>
    <col min="59" max="16384" width="8.75" style="226"/>
  </cols>
  <sheetData>
    <row r="1" spans="1:58" s="241" customFormat="1" ht="22.15" customHeight="1">
      <c r="A1" s="290" t="s">
        <v>100</v>
      </c>
      <c r="B1" s="290"/>
      <c r="C1" s="290"/>
      <c r="D1" s="290"/>
      <c r="E1" s="290"/>
      <c r="F1" s="290"/>
      <c r="G1" s="290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3"/>
      <c r="X1" s="213"/>
      <c r="Y1" s="213"/>
      <c r="Z1" s="213"/>
      <c r="AA1" s="213"/>
      <c r="AB1" s="213"/>
      <c r="AC1" s="213"/>
      <c r="AD1" s="213"/>
      <c r="AE1" s="213"/>
      <c r="AF1" s="212"/>
      <c r="AG1" s="212"/>
      <c r="AH1" s="213"/>
      <c r="AI1" s="214"/>
      <c r="AJ1" s="214"/>
      <c r="AK1" s="214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</row>
    <row r="2" spans="1:58" s="241" customFormat="1" ht="22.15" customHeight="1">
      <c r="A2" s="291" t="s">
        <v>43</v>
      </c>
      <c r="B2" s="291"/>
      <c r="C2" s="291"/>
      <c r="D2" s="291"/>
      <c r="E2" s="291"/>
      <c r="F2" s="291"/>
      <c r="G2" s="291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3"/>
      <c r="AI2" s="214"/>
      <c r="AJ2" s="214"/>
      <c r="AK2" s="214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4"/>
      <c r="BD2" s="214"/>
      <c r="BE2" s="217" t="s">
        <v>201</v>
      </c>
      <c r="BF2" s="217"/>
    </row>
    <row r="3" spans="1:58" s="224" customFormat="1" ht="20.25">
      <c r="A3" s="268" t="s">
        <v>156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2" t="s">
        <v>155</v>
      </c>
      <c r="U3" s="263">
        <f>[64]CC!S5</f>
        <v>2</v>
      </c>
      <c r="V3" s="262" t="s">
        <v>200</v>
      </c>
      <c r="W3" s="262"/>
      <c r="Z3" s="215"/>
      <c r="AA3" s="215"/>
      <c r="AB3" s="215"/>
      <c r="AC3" s="215"/>
      <c r="AD3" s="215"/>
      <c r="AE3" s="215"/>
      <c r="AF3" s="215"/>
      <c r="AG3" s="215"/>
      <c r="AH3" s="209"/>
      <c r="AI3" s="210"/>
      <c r="AJ3" s="210"/>
      <c r="AK3" s="210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10"/>
      <c r="BD3" s="210"/>
      <c r="BE3" s="218"/>
      <c r="BF3" s="218"/>
    </row>
    <row r="4" spans="1:58" s="224" customFormat="1" ht="20.25">
      <c r="A4" s="264"/>
      <c r="B4" s="262"/>
      <c r="C4" s="262"/>
      <c r="D4" s="262"/>
      <c r="E4" s="262"/>
      <c r="F4" s="269" t="s">
        <v>160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09"/>
      <c r="AI4" s="210"/>
      <c r="AJ4" s="210"/>
      <c r="AK4" s="210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10"/>
      <c r="BC4" s="210"/>
      <c r="BD4" s="210"/>
      <c r="BE4" s="219">
        <v>33000</v>
      </c>
      <c r="BF4" s="218"/>
    </row>
    <row r="5" spans="1:58" s="224" customFormat="1">
      <c r="A5" s="228">
        <v>20</v>
      </c>
      <c r="J5" s="227"/>
      <c r="AB5" s="229" t="s">
        <v>19</v>
      </c>
      <c r="AC5" s="229"/>
      <c r="AD5" s="229"/>
      <c r="AH5" s="8"/>
      <c r="AI5" s="153"/>
      <c r="AJ5" s="153"/>
      <c r="AK5" s="153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 t="s">
        <v>206</v>
      </c>
      <c r="AZ5" s="8"/>
      <c r="BA5" s="8"/>
      <c r="BB5" s="153"/>
      <c r="BC5" s="153"/>
      <c r="BD5" s="153"/>
      <c r="BE5" s="203"/>
      <c r="BF5" s="203"/>
    </row>
    <row r="6" spans="1:58" s="224" customFormat="1">
      <c r="A6" s="265" t="s">
        <v>2</v>
      </c>
      <c r="B6" s="265" t="s">
        <v>125</v>
      </c>
      <c r="C6" s="270" t="s">
        <v>161</v>
      </c>
      <c r="D6" s="270" t="s">
        <v>163</v>
      </c>
      <c r="E6" s="270" t="s">
        <v>202</v>
      </c>
      <c r="F6" s="273" t="s">
        <v>132</v>
      </c>
      <c r="G6" s="273" t="s">
        <v>162</v>
      </c>
      <c r="H6" s="273" t="s">
        <v>133</v>
      </c>
      <c r="I6" s="265" t="s">
        <v>126</v>
      </c>
      <c r="J6" s="265" t="s">
        <v>73</v>
      </c>
      <c r="K6" s="265" t="s">
        <v>127</v>
      </c>
      <c r="L6" s="265" t="s">
        <v>157</v>
      </c>
      <c r="M6" s="265" t="s">
        <v>203</v>
      </c>
      <c r="N6" s="265" t="s">
        <v>158</v>
      </c>
      <c r="O6" s="265" t="s">
        <v>194</v>
      </c>
      <c r="P6" s="265" t="s">
        <v>153</v>
      </c>
      <c r="Q6" s="265" t="s">
        <v>7</v>
      </c>
      <c r="R6" s="265" t="s">
        <v>192</v>
      </c>
      <c r="S6" s="265" t="s">
        <v>128</v>
      </c>
      <c r="T6" s="265" t="s">
        <v>129</v>
      </c>
      <c r="U6" s="265" t="s">
        <v>130</v>
      </c>
      <c r="V6" s="265" t="s">
        <v>131</v>
      </c>
      <c r="W6" s="265" t="s">
        <v>154</v>
      </c>
      <c r="X6" s="276" t="s">
        <v>134</v>
      </c>
      <c r="Y6" s="277"/>
      <c r="Z6" s="265" t="s">
        <v>152</v>
      </c>
      <c r="AA6" s="265" t="s">
        <v>204</v>
      </c>
      <c r="AB6" s="265" t="s">
        <v>159</v>
      </c>
      <c r="AC6" s="265" t="s">
        <v>168</v>
      </c>
      <c r="AD6" s="265" t="s">
        <v>195</v>
      </c>
      <c r="AE6" s="265" t="s">
        <v>135</v>
      </c>
      <c r="AF6" s="265" t="s">
        <v>167</v>
      </c>
      <c r="AG6" s="265" t="s">
        <v>1</v>
      </c>
      <c r="AH6" s="283" t="s">
        <v>169</v>
      </c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5"/>
      <c r="AZ6" s="280" t="s">
        <v>170</v>
      </c>
      <c r="BA6" s="280" t="s">
        <v>171</v>
      </c>
      <c r="BB6" s="280" t="s">
        <v>172</v>
      </c>
      <c r="BC6" s="280" t="s">
        <v>173</v>
      </c>
      <c r="BD6" s="280" t="s">
        <v>174</v>
      </c>
      <c r="BE6" s="280" t="s">
        <v>175</v>
      </c>
      <c r="BF6" s="280" t="s">
        <v>176</v>
      </c>
    </row>
    <row r="7" spans="1:58" s="220" customFormat="1" ht="52.5">
      <c r="A7" s="266"/>
      <c r="B7" s="266"/>
      <c r="C7" s="271"/>
      <c r="D7" s="271"/>
      <c r="E7" s="271"/>
      <c r="F7" s="274"/>
      <c r="G7" s="274"/>
      <c r="H7" s="274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78"/>
      <c r="Y7" s="279"/>
      <c r="Z7" s="266"/>
      <c r="AA7" s="266"/>
      <c r="AB7" s="266"/>
      <c r="AC7" s="266"/>
      <c r="AD7" s="266"/>
      <c r="AE7" s="266"/>
      <c r="AF7" s="266"/>
      <c r="AG7" s="266"/>
      <c r="AH7" s="280" t="s">
        <v>193</v>
      </c>
      <c r="AI7" s="286" t="s">
        <v>177</v>
      </c>
      <c r="AJ7" s="286" t="s">
        <v>178</v>
      </c>
      <c r="AK7" s="286" t="s">
        <v>179</v>
      </c>
      <c r="AL7" s="223" t="s">
        <v>180</v>
      </c>
      <c r="AM7" s="223" t="s">
        <v>181</v>
      </c>
      <c r="AN7" s="223" t="s">
        <v>182</v>
      </c>
      <c r="AO7" s="223" t="s">
        <v>183</v>
      </c>
      <c r="AP7" s="223" t="s">
        <v>184</v>
      </c>
      <c r="AQ7" s="223" t="s">
        <v>185</v>
      </c>
      <c r="AR7" s="223" t="s">
        <v>186</v>
      </c>
      <c r="AS7" s="223" t="s">
        <v>187</v>
      </c>
      <c r="AT7" s="280" t="s">
        <v>196</v>
      </c>
      <c r="AU7" s="280" t="s">
        <v>199</v>
      </c>
      <c r="AV7" s="280" t="s">
        <v>190</v>
      </c>
      <c r="AW7" s="223" t="s">
        <v>188</v>
      </c>
      <c r="AX7" s="280" t="s">
        <v>191</v>
      </c>
      <c r="AY7" s="288" t="s">
        <v>189</v>
      </c>
      <c r="AZ7" s="281"/>
      <c r="BA7" s="281"/>
      <c r="BB7" s="281"/>
      <c r="BC7" s="281"/>
      <c r="BD7" s="281"/>
      <c r="BE7" s="281"/>
      <c r="BF7" s="281"/>
    </row>
    <row r="8" spans="1:58" s="220" customFormat="1" ht="21">
      <c r="A8" s="267"/>
      <c r="B8" s="267"/>
      <c r="C8" s="272"/>
      <c r="D8" s="272"/>
      <c r="E8" s="272"/>
      <c r="F8" s="275"/>
      <c r="G8" s="275"/>
      <c r="H8" s="275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30" t="s">
        <v>136</v>
      </c>
      <c r="Y8" s="231" t="s">
        <v>166</v>
      </c>
      <c r="Z8" s="267"/>
      <c r="AA8" s="267"/>
      <c r="AB8" s="267"/>
      <c r="AC8" s="267"/>
      <c r="AD8" s="267"/>
      <c r="AE8" s="267"/>
      <c r="AF8" s="267"/>
      <c r="AG8" s="267"/>
      <c r="AH8" s="282"/>
      <c r="AI8" s="287"/>
      <c r="AJ8" s="287"/>
      <c r="AK8" s="287"/>
      <c r="AL8" s="223"/>
      <c r="AM8" s="223"/>
      <c r="AN8" s="223"/>
      <c r="AO8" s="223"/>
      <c r="AP8" s="223"/>
      <c r="AQ8" s="223"/>
      <c r="AR8" s="223"/>
      <c r="AS8" s="223"/>
      <c r="AT8" s="282"/>
      <c r="AU8" s="282"/>
      <c r="AV8" s="282"/>
      <c r="AW8" s="223"/>
      <c r="AX8" s="282"/>
      <c r="AY8" s="289"/>
      <c r="AZ8" s="281"/>
      <c r="BA8" s="281"/>
      <c r="BB8" s="282"/>
      <c r="BC8" s="282"/>
      <c r="BD8" s="282"/>
      <c r="BE8" s="282"/>
      <c r="BF8" s="282"/>
    </row>
    <row r="9" spans="1:58" s="250" customFormat="1" ht="16.149999999999999" customHeight="1">
      <c r="A9" s="248">
        <v>1</v>
      </c>
      <c r="B9" s="248">
        <v>2</v>
      </c>
      <c r="C9" s="248">
        <v>3</v>
      </c>
      <c r="D9" s="248">
        <v>4</v>
      </c>
      <c r="E9" s="248">
        <v>5</v>
      </c>
      <c r="F9" s="248">
        <v>6</v>
      </c>
      <c r="G9" s="248" t="s">
        <v>165</v>
      </c>
      <c r="H9" s="248">
        <v>8</v>
      </c>
      <c r="I9" s="249" t="s">
        <v>164</v>
      </c>
      <c r="J9" s="248">
        <v>10</v>
      </c>
      <c r="K9" s="248">
        <v>11</v>
      </c>
      <c r="L9" s="248">
        <v>12</v>
      </c>
      <c r="M9" s="248">
        <v>13</v>
      </c>
      <c r="N9" s="248">
        <v>14</v>
      </c>
      <c r="O9" s="248">
        <v>13</v>
      </c>
      <c r="P9" s="248">
        <v>16</v>
      </c>
      <c r="Q9" s="248">
        <v>17</v>
      </c>
      <c r="R9" s="248">
        <v>14</v>
      </c>
      <c r="S9" s="248">
        <v>15</v>
      </c>
      <c r="T9" s="248">
        <v>16</v>
      </c>
      <c r="U9" s="248">
        <v>17</v>
      </c>
      <c r="V9" s="248">
        <v>18</v>
      </c>
      <c r="W9" s="248">
        <v>19</v>
      </c>
      <c r="X9" s="248">
        <v>20</v>
      </c>
      <c r="Y9" s="248">
        <v>21</v>
      </c>
      <c r="Z9" s="248">
        <v>22</v>
      </c>
      <c r="AA9" s="248">
        <v>23</v>
      </c>
      <c r="AB9" s="248">
        <v>26</v>
      </c>
      <c r="AC9" s="248">
        <v>27</v>
      </c>
      <c r="AD9" s="248">
        <v>23</v>
      </c>
      <c r="AE9" s="249" t="s">
        <v>205</v>
      </c>
      <c r="AF9" s="248">
        <v>27</v>
      </c>
      <c r="AG9" s="248">
        <v>28</v>
      </c>
      <c r="AH9" s="245">
        <v>21</v>
      </c>
      <c r="AI9" s="246">
        <v>22</v>
      </c>
      <c r="AJ9" s="246">
        <v>23</v>
      </c>
      <c r="AK9" s="246">
        <v>24</v>
      </c>
      <c r="AL9" s="245"/>
      <c r="AM9" s="245"/>
      <c r="AN9" s="245"/>
      <c r="AO9" s="245"/>
      <c r="AP9" s="245"/>
      <c r="AQ9" s="245"/>
      <c r="AR9" s="245"/>
      <c r="AS9" s="245"/>
      <c r="AT9" s="245">
        <v>25</v>
      </c>
      <c r="AU9" s="245"/>
      <c r="AV9" s="245">
        <v>26</v>
      </c>
      <c r="AW9" s="245"/>
      <c r="AX9" s="245">
        <v>27</v>
      </c>
      <c r="AY9" s="247" t="s">
        <v>197</v>
      </c>
      <c r="AZ9" s="281"/>
      <c r="BA9" s="281"/>
      <c r="BB9" s="245">
        <v>28</v>
      </c>
      <c r="BC9" s="245">
        <v>29</v>
      </c>
      <c r="BD9" s="245">
        <v>30</v>
      </c>
      <c r="BE9" s="245">
        <v>31</v>
      </c>
      <c r="BF9" s="245" t="s">
        <v>198</v>
      </c>
    </row>
    <row r="10" spans="1:58" s="224" customFormat="1" ht="37.9" customHeight="1">
      <c r="A10" s="232">
        <v>1</v>
      </c>
      <c r="B10" s="251" t="str">
        <f>[64]CC!B10</f>
        <v>Bùi Văn Vương</v>
      </c>
      <c r="C10" s="233">
        <v>15160000</v>
      </c>
      <c r="D10" s="233">
        <v>11.5</v>
      </c>
      <c r="E10" s="233">
        <f>C10</f>
        <v>15160000</v>
      </c>
      <c r="F10" s="234">
        <f>H10</f>
        <v>9460000</v>
      </c>
      <c r="G10" s="234">
        <f>E10-F10-I10</f>
        <v>4184000</v>
      </c>
      <c r="H10" s="235">
        <v>9460000</v>
      </c>
      <c r="I10" s="252">
        <f>ROUND(E10*10%,-3)</f>
        <v>1516000</v>
      </c>
      <c r="J10" s="253" t="str">
        <f>IF(S10&lt;1.8,"C",IF(S10&lt;=2.8,"B",IF(S10&lt;=3,"A",IF(S10&lt;=3.4,"A+",IF(S10&gt;3.4,"A++")))))</f>
        <v>A+</v>
      </c>
      <c r="K10" s="254">
        <v>15</v>
      </c>
      <c r="L10" s="254">
        <v>5</v>
      </c>
      <c r="M10" s="254">
        <v>0</v>
      </c>
      <c r="N10" s="255">
        <v>0</v>
      </c>
      <c r="O10" s="255">
        <v>0</v>
      </c>
      <c r="P10" s="252">
        <v>0</v>
      </c>
      <c r="Q10" s="252">
        <v>0</v>
      </c>
      <c r="R10" s="252">
        <v>3</v>
      </c>
      <c r="S10" s="256">
        <v>3.0750000000000002</v>
      </c>
      <c r="T10" s="256">
        <f>IF(S10&lt;1.8,0,IF(S10&lt;=2.8,0.5,IF(S10&lt;=3,1,IF(S10&lt;=3.4,1.1,IF(S10&gt;3.4,1.2)))))</f>
        <v>1.1000000000000001</v>
      </c>
      <c r="U10" s="236">
        <v>1</v>
      </c>
      <c r="V10" s="236">
        <f>IF((T10-U10)&gt;0,(T10-U10),0)</f>
        <v>0.10000000000000009</v>
      </c>
      <c r="W10" s="237">
        <f>ROUND((S10*V10)/$A$5*K10,2)</f>
        <v>0.23</v>
      </c>
      <c r="X10" s="234">
        <f>ROUND(F10/$A$5*(K10+L10),-3)</f>
        <v>9460000</v>
      </c>
      <c r="Y10" s="257">
        <f>ROUND(IF(T10&gt;=1,G10/$A$5*(K10+L10),IF(T10=0.5,G10/$A$5*(K10+L10)*0.5,IF(T10=0,0))),-3)</f>
        <v>4184000</v>
      </c>
      <c r="Z10" s="252">
        <f>IF(W10=0,0,(ROUND($I$16/$W$16*W10,-3)))</f>
        <v>1611000</v>
      </c>
      <c r="AA10" s="252">
        <f>M10*1000000</f>
        <v>0</v>
      </c>
      <c r="AB10" s="252">
        <f>ROUND(H10/$A$5*(N10),-3)</f>
        <v>0</v>
      </c>
      <c r="AC10" s="257">
        <f>+IF(D10&gt;=8,2500000,IF(D10&gt;=5,2000000,IF(D10&gt;=3,1500000,0)))*0.6*0</f>
        <v>0</v>
      </c>
      <c r="AD10" s="252">
        <f>ROUND(C10/$A$5*O10,-3)</f>
        <v>0</v>
      </c>
      <c r="AE10" s="252">
        <f>SUM(X10:AD10)</f>
        <v>15255000</v>
      </c>
      <c r="AF10" s="252"/>
      <c r="AG10" s="252">
        <f t="shared" ref="AG10:AG15" si="0">SUM(AE10:AF10)</f>
        <v>15255000</v>
      </c>
      <c r="AH10" s="188">
        <f>ROUND((AE10-AI10-AJ10-AK10)*0.5/100,-3)-50000</f>
        <v>21000</v>
      </c>
      <c r="AI10" s="189">
        <v>825600</v>
      </c>
      <c r="AJ10" s="189">
        <v>141900</v>
      </c>
      <c r="AK10" s="189">
        <v>103200</v>
      </c>
      <c r="AL10" s="188"/>
      <c r="AM10" s="188"/>
      <c r="AN10" s="188"/>
      <c r="AO10" s="188"/>
      <c r="AP10" s="188"/>
      <c r="AQ10" s="188"/>
      <c r="AR10" s="188"/>
      <c r="AS10" s="188"/>
      <c r="AT10" s="189"/>
      <c r="AU10" s="189"/>
      <c r="AV10" s="189"/>
      <c r="AW10" s="188"/>
      <c r="AX10" s="188"/>
      <c r="AY10" s="190">
        <f t="shared" ref="AY10:AY15" si="1">SUM(AH10:AX10)</f>
        <v>1091700</v>
      </c>
      <c r="AZ10" s="188"/>
      <c r="BA10" s="188"/>
      <c r="BB10" s="190">
        <f t="shared" ref="BB10:BB15" si="2">(AE10-AY10+AZ10+BA10)</f>
        <v>14163300</v>
      </c>
      <c r="BC10" s="188"/>
      <c r="BD10" s="242">
        <v>0</v>
      </c>
      <c r="BE10" s="188">
        <f>BD10*$BE$4</f>
        <v>0</v>
      </c>
      <c r="BF10" s="190">
        <f t="shared" ref="BF10:BF15" si="3">BB10+BE10+BC10</f>
        <v>14163300</v>
      </c>
    </row>
    <row r="11" spans="1:58" s="224" customFormat="1" ht="37.9" customHeight="1">
      <c r="A11" s="258">
        <v>2</v>
      </c>
      <c r="B11" s="251" t="str">
        <f>[64]CC!B11</f>
        <v>Nguyễn Tử Linh</v>
      </c>
      <c r="C11" s="259">
        <v>14200000</v>
      </c>
      <c r="D11" s="259">
        <v>9.5</v>
      </c>
      <c r="E11" s="259">
        <f>C11</f>
        <v>14200000</v>
      </c>
      <c r="F11" s="234">
        <f t="shared" ref="F11:F15" si="4">H11</f>
        <v>9020000</v>
      </c>
      <c r="G11" s="234">
        <f t="shared" ref="G11:G15" si="5">E11-F11-I11</f>
        <v>3760000</v>
      </c>
      <c r="H11" s="235">
        <v>9020000</v>
      </c>
      <c r="I11" s="252">
        <f t="shared" ref="I11:I15" si="6">ROUND(E11*10%,-3)</f>
        <v>1420000</v>
      </c>
      <c r="J11" s="253" t="str">
        <f t="shared" ref="J11:J15" si="7">IF(S11&lt;1.8,"C",IF(S11&lt;=2.8,"B",IF(S11&lt;=3,"A",IF(S11&lt;=3.4,"A+",IF(S11&gt;3.4,"A++")))))</f>
        <v>A+</v>
      </c>
      <c r="K11" s="254">
        <v>15</v>
      </c>
      <c r="L11" s="254">
        <v>5</v>
      </c>
      <c r="M11" s="254">
        <v>1</v>
      </c>
      <c r="N11" s="255">
        <v>0</v>
      </c>
      <c r="O11" s="255">
        <v>0</v>
      </c>
      <c r="P11" s="252">
        <v>0</v>
      </c>
      <c r="Q11" s="252">
        <v>0</v>
      </c>
      <c r="R11" s="252"/>
      <c r="S11" s="256">
        <v>3.19999999999999</v>
      </c>
      <c r="T11" s="256">
        <f t="shared" ref="T11:T15" si="8">IF(S11&lt;1.8,0,IF(S11&lt;=2.8,0.5,IF(S11&lt;=3,1,IF(S11&lt;=3.4,1.1,IF(S11&gt;3.4,1.2)))))</f>
        <v>1.1000000000000001</v>
      </c>
      <c r="U11" s="256">
        <v>1</v>
      </c>
      <c r="V11" s="256">
        <f t="shared" ref="V11:V15" si="9">IF((T11-U11)&gt;0,(T11-U11),0)</f>
        <v>0.10000000000000009</v>
      </c>
      <c r="W11" s="260">
        <f>ROUND((S11*V11)/$A$5*K11,2)</f>
        <v>0.24</v>
      </c>
      <c r="X11" s="234">
        <f t="shared" ref="X11:X15" si="10">ROUND(F11/$A$5*(K11+L11),-3)</f>
        <v>9020000</v>
      </c>
      <c r="Y11" s="257">
        <f t="shared" ref="Y11:Y15" si="11">ROUND(IF(T11&gt;=1,G11/$A$5*(K11+L11),IF(T11=0.5,G11/$A$5*(K11+L11)*0.5,IF(T11=0,0))),-3)</f>
        <v>3760000</v>
      </c>
      <c r="Z11" s="252">
        <f>IF(W11=0,0,(ROUND($I$16/$W$16*W11,-3)))</f>
        <v>1681000</v>
      </c>
      <c r="AA11" s="252">
        <f t="shared" ref="AA11:AA15" si="12">M11*1000000</f>
        <v>1000000</v>
      </c>
      <c r="AB11" s="252">
        <f t="shared" ref="AB11:AB15" si="13">ROUND(H11/$A$5*(N11),-3)</f>
        <v>0</v>
      </c>
      <c r="AC11" s="257">
        <f t="shared" ref="AC11:AC15" si="14">+IF(D11&gt;=8,2500000,IF(D11&gt;=5,2000000,IF(D11&gt;=3,1500000,0)))*0.6*0</f>
        <v>0</v>
      </c>
      <c r="AD11" s="252">
        <f t="shared" ref="AD11:AD14" si="15">ROUND(C11/$A$5*O11,-3)</f>
        <v>0</v>
      </c>
      <c r="AE11" s="252">
        <f t="shared" ref="AE11:AE15" si="16">SUM(X11:AD11)</f>
        <v>15461000</v>
      </c>
      <c r="AF11" s="252"/>
      <c r="AG11" s="252">
        <f t="shared" si="0"/>
        <v>15461000</v>
      </c>
      <c r="AH11" s="191">
        <f t="shared" ref="AH11:AH15" si="17">ROUND((AE11-AI11-AJ11-AK11)*0.5/100,-3)</f>
        <v>72000</v>
      </c>
      <c r="AI11" s="192">
        <v>787200</v>
      </c>
      <c r="AJ11" s="192">
        <v>135300</v>
      </c>
      <c r="AK11" s="192">
        <v>98400</v>
      </c>
      <c r="AL11" s="191"/>
      <c r="AM11" s="191"/>
      <c r="AN11" s="191"/>
      <c r="AO11" s="191"/>
      <c r="AP11" s="191"/>
      <c r="AQ11" s="191"/>
      <c r="AR11" s="191"/>
      <c r="AS11" s="191"/>
      <c r="AT11" s="192"/>
      <c r="AU11" s="192"/>
      <c r="AV11" s="191"/>
      <c r="AW11" s="191"/>
      <c r="AX11" s="191"/>
      <c r="AY11" s="193">
        <f t="shared" si="1"/>
        <v>1092900</v>
      </c>
      <c r="AZ11" s="191"/>
      <c r="BA11" s="191"/>
      <c r="BB11" s="193">
        <f t="shared" si="2"/>
        <v>14368100</v>
      </c>
      <c r="BC11" s="191"/>
      <c r="BD11" s="243">
        <v>0</v>
      </c>
      <c r="BE11" s="191">
        <f t="shared" ref="BE11:BE15" si="18">BD11*$BE$4</f>
        <v>0</v>
      </c>
      <c r="BF11" s="193">
        <f t="shared" si="3"/>
        <v>14368100</v>
      </c>
    </row>
    <row r="12" spans="1:58" s="224" customFormat="1" ht="37.9" customHeight="1">
      <c r="A12" s="232">
        <v>3</v>
      </c>
      <c r="B12" s="251" t="str">
        <f>[64]CC!B12</f>
        <v>Vũ Phương Hãn</v>
      </c>
      <c r="C12" s="259">
        <v>14200000</v>
      </c>
      <c r="D12" s="259">
        <v>9</v>
      </c>
      <c r="E12" s="259">
        <f>E11</f>
        <v>14200000</v>
      </c>
      <c r="F12" s="234">
        <f t="shared" si="4"/>
        <v>9020000</v>
      </c>
      <c r="G12" s="234">
        <f t="shared" si="5"/>
        <v>3760000</v>
      </c>
      <c r="H12" s="235">
        <v>9020000</v>
      </c>
      <c r="I12" s="252">
        <f t="shared" si="6"/>
        <v>1420000</v>
      </c>
      <c r="J12" s="253" t="str">
        <f t="shared" si="7"/>
        <v>A++</v>
      </c>
      <c r="K12" s="254">
        <v>15</v>
      </c>
      <c r="L12" s="254">
        <v>5</v>
      </c>
      <c r="M12" s="254">
        <v>1</v>
      </c>
      <c r="N12" s="255">
        <v>0</v>
      </c>
      <c r="O12" s="255">
        <v>0</v>
      </c>
      <c r="P12" s="252">
        <v>0</v>
      </c>
      <c r="Q12" s="252">
        <v>0</v>
      </c>
      <c r="R12" s="252">
        <v>1</v>
      </c>
      <c r="S12" s="256">
        <v>3.5363636363636299</v>
      </c>
      <c r="T12" s="256">
        <f t="shared" si="8"/>
        <v>1.2</v>
      </c>
      <c r="U12" s="236">
        <v>1</v>
      </c>
      <c r="V12" s="236">
        <f t="shared" si="9"/>
        <v>0.19999999999999996</v>
      </c>
      <c r="W12" s="237">
        <f t="shared" ref="W12:W15" si="19">ROUND((S12*V12)/$A$5*K12,2)</f>
        <v>0.53</v>
      </c>
      <c r="X12" s="234">
        <f t="shared" si="10"/>
        <v>9020000</v>
      </c>
      <c r="Y12" s="257">
        <f t="shared" si="11"/>
        <v>3760000</v>
      </c>
      <c r="Z12" s="252">
        <f t="shared" ref="Z12:Z15" si="20">IF(W12=0,0,(ROUND($I$16/$W$16*W12,-3)))</f>
        <v>3713000</v>
      </c>
      <c r="AA12" s="252">
        <f t="shared" si="12"/>
        <v>1000000</v>
      </c>
      <c r="AB12" s="252">
        <f t="shared" si="13"/>
        <v>0</v>
      </c>
      <c r="AC12" s="257">
        <f t="shared" si="14"/>
        <v>0</v>
      </c>
      <c r="AD12" s="252">
        <f t="shared" si="15"/>
        <v>0</v>
      </c>
      <c r="AE12" s="252">
        <f t="shared" si="16"/>
        <v>17493000</v>
      </c>
      <c r="AF12" s="252"/>
      <c r="AG12" s="252">
        <f t="shared" si="0"/>
        <v>17493000</v>
      </c>
      <c r="AH12" s="191">
        <f t="shared" si="17"/>
        <v>82000</v>
      </c>
      <c r="AI12" s="192">
        <v>787200</v>
      </c>
      <c r="AJ12" s="192">
        <v>135300</v>
      </c>
      <c r="AK12" s="192">
        <v>98400</v>
      </c>
      <c r="AL12" s="191"/>
      <c r="AM12" s="191"/>
      <c r="AN12" s="191"/>
      <c r="AO12" s="191"/>
      <c r="AP12" s="191"/>
      <c r="AQ12" s="191"/>
      <c r="AR12" s="191"/>
      <c r="AS12" s="191"/>
      <c r="AT12" s="191"/>
      <c r="AU12" s="192"/>
      <c r="AV12" s="192"/>
      <c r="AW12" s="192"/>
      <c r="AX12" s="191"/>
      <c r="AY12" s="193">
        <f t="shared" si="1"/>
        <v>1102900</v>
      </c>
      <c r="AZ12" s="191"/>
      <c r="BA12" s="191"/>
      <c r="BB12" s="193">
        <f t="shared" si="2"/>
        <v>16390100</v>
      </c>
      <c r="BC12" s="191"/>
      <c r="BD12" s="243">
        <v>0</v>
      </c>
      <c r="BE12" s="191">
        <f t="shared" si="18"/>
        <v>0</v>
      </c>
      <c r="BF12" s="193">
        <f t="shared" si="3"/>
        <v>16390100</v>
      </c>
    </row>
    <row r="13" spans="1:58" s="224" customFormat="1" ht="37.9" customHeight="1">
      <c r="A13" s="258">
        <v>4</v>
      </c>
      <c r="B13" s="251" t="str">
        <f>[64]CC!B13</f>
        <v>Hoàng Mạnh Tú</v>
      </c>
      <c r="C13" s="259">
        <v>14200000</v>
      </c>
      <c r="D13" s="259">
        <v>10</v>
      </c>
      <c r="E13" s="259">
        <f>E12</f>
        <v>14200000</v>
      </c>
      <c r="F13" s="234">
        <f t="shared" si="4"/>
        <v>9020000</v>
      </c>
      <c r="G13" s="234">
        <f t="shared" si="5"/>
        <v>3760000</v>
      </c>
      <c r="H13" s="235">
        <v>9020000</v>
      </c>
      <c r="I13" s="252">
        <f t="shared" si="6"/>
        <v>1420000</v>
      </c>
      <c r="J13" s="253" t="str">
        <f t="shared" si="7"/>
        <v>A</v>
      </c>
      <c r="K13" s="254">
        <v>15</v>
      </c>
      <c r="L13" s="254">
        <v>5</v>
      </c>
      <c r="M13" s="254">
        <v>1</v>
      </c>
      <c r="N13" s="255">
        <v>0</v>
      </c>
      <c r="O13" s="255">
        <v>0</v>
      </c>
      <c r="P13" s="252">
        <v>0</v>
      </c>
      <c r="Q13" s="252">
        <v>0</v>
      </c>
      <c r="R13" s="252">
        <v>2</v>
      </c>
      <c r="S13" s="256">
        <v>2.8181818181818099</v>
      </c>
      <c r="T13" s="256">
        <f t="shared" si="8"/>
        <v>1</v>
      </c>
      <c r="U13" s="236">
        <v>1</v>
      </c>
      <c r="V13" s="236">
        <f t="shared" si="9"/>
        <v>0</v>
      </c>
      <c r="W13" s="237">
        <f t="shared" si="19"/>
        <v>0</v>
      </c>
      <c r="X13" s="234">
        <f t="shared" si="10"/>
        <v>9020000</v>
      </c>
      <c r="Y13" s="257">
        <f t="shared" si="11"/>
        <v>3760000</v>
      </c>
      <c r="Z13" s="252">
        <f t="shared" si="20"/>
        <v>0</v>
      </c>
      <c r="AA13" s="252">
        <f t="shared" si="12"/>
        <v>1000000</v>
      </c>
      <c r="AB13" s="252">
        <f t="shared" si="13"/>
        <v>0</v>
      </c>
      <c r="AC13" s="257">
        <f t="shared" si="14"/>
        <v>0</v>
      </c>
      <c r="AD13" s="252">
        <f t="shared" si="15"/>
        <v>0</v>
      </c>
      <c r="AE13" s="252">
        <f t="shared" si="16"/>
        <v>13780000</v>
      </c>
      <c r="AF13" s="252"/>
      <c r="AG13" s="252">
        <f t="shared" si="0"/>
        <v>13780000</v>
      </c>
      <c r="AH13" s="191">
        <f t="shared" si="17"/>
        <v>65000</v>
      </c>
      <c r="AI13" s="192">
        <v>656000</v>
      </c>
      <c r="AJ13" s="192">
        <v>123000</v>
      </c>
      <c r="AK13" s="192">
        <v>82000</v>
      </c>
      <c r="AL13" s="191"/>
      <c r="AM13" s="191"/>
      <c r="AN13" s="191"/>
      <c r="AO13" s="191"/>
      <c r="AP13" s="191"/>
      <c r="AQ13" s="191"/>
      <c r="AR13" s="191"/>
      <c r="AS13" s="191"/>
      <c r="AT13" s="192"/>
      <c r="AU13" s="192"/>
      <c r="AV13" s="192"/>
      <c r="AW13" s="191"/>
      <c r="AX13" s="191"/>
      <c r="AY13" s="193">
        <f t="shared" si="1"/>
        <v>926000</v>
      </c>
      <c r="AZ13" s="191"/>
      <c r="BA13" s="191"/>
      <c r="BB13" s="193">
        <f t="shared" si="2"/>
        <v>12854000</v>
      </c>
      <c r="BC13" s="191"/>
      <c r="BD13" s="243">
        <v>0</v>
      </c>
      <c r="BE13" s="191">
        <f t="shared" si="18"/>
        <v>0</v>
      </c>
      <c r="BF13" s="193">
        <f t="shared" si="3"/>
        <v>12854000</v>
      </c>
    </row>
    <row r="14" spans="1:58" s="224" customFormat="1" ht="37.9" customHeight="1">
      <c r="A14" s="232">
        <v>5</v>
      </c>
      <c r="B14" s="251" t="str">
        <f>[64]CC!B14</f>
        <v>Phạm Văn Toàn</v>
      </c>
      <c r="C14" s="259">
        <v>14200000</v>
      </c>
      <c r="D14" s="259">
        <v>8</v>
      </c>
      <c r="E14" s="259">
        <f>E13</f>
        <v>14200000</v>
      </c>
      <c r="F14" s="234">
        <f t="shared" si="4"/>
        <v>9020000</v>
      </c>
      <c r="G14" s="234">
        <f t="shared" si="5"/>
        <v>3760000</v>
      </c>
      <c r="H14" s="235">
        <v>9020000</v>
      </c>
      <c r="I14" s="252">
        <f t="shared" si="6"/>
        <v>1420000</v>
      </c>
      <c r="J14" s="253" t="str">
        <f t="shared" si="7"/>
        <v>A+</v>
      </c>
      <c r="K14" s="254">
        <v>15</v>
      </c>
      <c r="L14" s="254">
        <v>5</v>
      </c>
      <c r="M14" s="254">
        <v>1</v>
      </c>
      <c r="N14" s="255">
        <v>0</v>
      </c>
      <c r="O14" s="255">
        <v>0</v>
      </c>
      <c r="P14" s="252">
        <v>0</v>
      </c>
      <c r="Q14" s="252">
        <v>0</v>
      </c>
      <c r="R14" s="252"/>
      <c r="S14" s="256">
        <v>3.05185185185185</v>
      </c>
      <c r="T14" s="256">
        <f t="shared" si="8"/>
        <v>1.1000000000000001</v>
      </c>
      <c r="U14" s="236">
        <v>1</v>
      </c>
      <c r="V14" s="236">
        <f t="shared" si="9"/>
        <v>0.10000000000000009</v>
      </c>
      <c r="W14" s="237">
        <f t="shared" si="19"/>
        <v>0.23</v>
      </c>
      <c r="X14" s="234">
        <f t="shared" si="10"/>
        <v>9020000</v>
      </c>
      <c r="Y14" s="257">
        <f t="shared" si="11"/>
        <v>3760000</v>
      </c>
      <c r="Z14" s="252">
        <f t="shared" si="20"/>
        <v>1611000</v>
      </c>
      <c r="AA14" s="252">
        <f t="shared" si="12"/>
        <v>1000000</v>
      </c>
      <c r="AB14" s="252">
        <f t="shared" si="13"/>
        <v>0</v>
      </c>
      <c r="AC14" s="257">
        <f t="shared" si="14"/>
        <v>0</v>
      </c>
      <c r="AD14" s="252">
        <f t="shared" si="15"/>
        <v>0</v>
      </c>
      <c r="AE14" s="252">
        <f t="shared" si="16"/>
        <v>15391000</v>
      </c>
      <c r="AF14" s="252"/>
      <c r="AG14" s="252">
        <f t="shared" si="0"/>
        <v>15391000</v>
      </c>
      <c r="AH14" s="191">
        <f t="shared" si="17"/>
        <v>72000</v>
      </c>
      <c r="AI14" s="192">
        <v>787200</v>
      </c>
      <c r="AJ14" s="192">
        <v>135300</v>
      </c>
      <c r="AK14" s="192">
        <v>98400</v>
      </c>
      <c r="AL14" s="193"/>
      <c r="AM14" s="191"/>
      <c r="AN14" s="193"/>
      <c r="AO14" s="193"/>
      <c r="AP14" s="193"/>
      <c r="AQ14" s="193"/>
      <c r="AR14" s="193"/>
      <c r="AS14" s="193"/>
      <c r="AT14" s="193"/>
      <c r="AU14" s="192"/>
      <c r="AV14" s="192"/>
      <c r="AW14" s="193"/>
      <c r="AX14" s="193"/>
      <c r="AY14" s="193">
        <f t="shared" si="1"/>
        <v>1092900</v>
      </c>
      <c r="AZ14" s="193"/>
      <c r="BA14" s="193"/>
      <c r="BB14" s="193">
        <f t="shared" si="2"/>
        <v>14298100</v>
      </c>
      <c r="BC14" s="191"/>
      <c r="BD14" s="243">
        <v>0</v>
      </c>
      <c r="BE14" s="191">
        <f t="shared" si="18"/>
        <v>0</v>
      </c>
      <c r="BF14" s="193">
        <f t="shared" si="3"/>
        <v>14298100</v>
      </c>
    </row>
    <row r="15" spans="1:58" s="224" customFormat="1" ht="37.9" customHeight="1">
      <c r="A15" s="258">
        <v>6</v>
      </c>
      <c r="B15" s="251" t="str">
        <f>[64]CC!B15</f>
        <v>Trần Công Đức</v>
      </c>
      <c r="C15" s="233">
        <v>10870000</v>
      </c>
      <c r="D15" s="259">
        <v>3</v>
      </c>
      <c r="E15" s="259">
        <f>E14</f>
        <v>14200000</v>
      </c>
      <c r="F15" s="234">
        <f t="shared" si="4"/>
        <v>7650000</v>
      </c>
      <c r="G15" s="234">
        <f t="shared" si="5"/>
        <v>5130000</v>
      </c>
      <c r="H15" s="235">
        <v>7650000</v>
      </c>
      <c r="I15" s="252">
        <f t="shared" si="6"/>
        <v>1420000</v>
      </c>
      <c r="J15" s="253" t="str">
        <f t="shared" si="7"/>
        <v>B</v>
      </c>
      <c r="K15" s="254">
        <v>15</v>
      </c>
      <c r="L15" s="254">
        <v>5</v>
      </c>
      <c r="M15" s="254">
        <v>0</v>
      </c>
      <c r="N15" s="255">
        <v>0</v>
      </c>
      <c r="O15" s="254">
        <v>0</v>
      </c>
      <c r="P15" s="252">
        <v>0</v>
      </c>
      <c r="Q15" s="252">
        <v>0</v>
      </c>
      <c r="R15" s="252">
        <v>2</v>
      </c>
      <c r="S15" s="256">
        <v>2.2266666666666599</v>
      </c>
      <c r="T15" s="256">
        <f t="shared" si="8"/>
        <v>0.5</v>
      </c>
      <c r="U15" s="236">
        <v>1</v>
      </c>
      <c r="V15" s="236">
        <f t="shared" si="9"/>
        <v>0</v>
      </c>
      <c r="W15" s="237">
        <f t="shared" si="19"/>
        <v>0</v>
      </c>
      <c r="X15" s="234">
        <f t="shared" si="10"/>
        <v>7650000</v>
      </c>
      <c r="Y15" s="257">
        <f t="shared" si="11"/>
        <v>2565000</v>
      </c>
      <c r="Z15" s="252">
        <f t="shared" si="20"/>
        <v>0</v>
      </c>
      <c r="AA15" s="252">
        <f t="shared" si="12"/>
        <v>0</v>
      </c>
      <c r="AB15" s="252">
        <f t="shared" si="13"/>
        <v>0</v>
      </c>
      <c r="AC15" s="257">
        <f t="shared" si="14"/>
        <v>0</v>
      </c>
      <c r="AD15" s="252">
        <f>ROUND(C15/$A$5*O15,-3)</f>
        <v>0</v>
      </c>
      <c r="AE15" s="252">
        <f t="shared" si="16"/>
        <v>10215000</v>
      </c>
      <c r="AF15" s="252"/>
      <c r="AG15" s="252">
        <f t="shared" si="0"/>
        <v>10215000</v>
      </c>
      <c r="AH15" s="194">
        <f t="shared" si="17"/>
        <v>47000</v>
      </c>
      <c r="AI15" s="195">
        <v>668000</v>
      </c>
      <c r="AJ15" s="195">
        <v>114750</v>
      </c>
      <c r="AK15" s="195">
        <v>83500</v>
      </c>
      <c r="AL15" s="196"/>
      <c r="AM15" s="197"/>
      <c r="AN15" s="197"/>
      <c r="AO15" s="197"/>
      <c r="AP15" s="197"/>
      <c r="AQ15" s="197"/>
      <c r="AR15" s="197"/>
      <c r="AS15" s="197"/>
      <c r="AT15" s="196"/>
      <c r="AU15" s="195"/>
      <c r="AV15" s="195"/>
      <c r="AW15" s="195"/>
      <c r="AX15" s="196"/>
      <c r="AY15" s="198">
        <f t="shared" si="1"/>
        <v>913250</v>
      </c>
      <c r="AZ15" s="197"/>
      <c r="BA15" s="197"/>
      <c r="BB15" s="198">
        <f t="shared" si="2"/>
        <v>9301750</v>
      </c>
      <c r="BC15" s="196"/>
      <c r="BD15" s="244">
        <v>0</v>
      </c>
      <c r="BE15" s="194">
        <f t="shared" si="18"/>
        <v>0</v>
      </c>
      <c r="BF15" s="198">
        <f t="shared" si="3"/>
        <v>9301750</v>
      </c>
    </row>
    <row r="16" spans="1:58" s="225" customFormat="1" ht="37.9" customHeight="1">
      <c r="A16" s="238"/>
      <c r="B16" s="239" t="s">
        <v>39</v>
      </c>
      <c r="C16" s="221">
        <f>SUM(C10:C15)</f>
        <v>82830000</v>
      </c>
      <c r="D16" s="221">
        <f t="shared" ref="D16:I16" si="21">SUM(D10:D15)</f>
        <v>51</v>
      </c>
      <c r="E16" s="221">
        <f>SUM(E10:E15)</f>
        <v>86160000</v>
      </c>
      <c r="F16" s="221">
        <f t="shared" si="21"/>
        <v>53190000</v>
      </c>
      <c r="G16" s="221">
        <f t="shared" si="21"/>
        <v>24354000</v>
      </c>
      <c r="H16" s="221">
        <f t="shared" si="21"/>
        <v>53190000</v>
      </c>
      <c r="I16" s="221">
        <f t="shared" si="21"/>
        <v>8616000</v>
      </c>
      <c r="J16" s="221"/>
      <c r="K16" s="221">
        <f t="shared" ref="K16:AD16" si="22">SUM(K10:K15)</f>
        <v>90</v>
      </c>
      <c r="L16" s="221">
        <f t="shared" si="22"/>
        <v>30</v>
      </c>
      <c r="M16" s="221">
        <f t="shared" si="22"/>
        <v>4</v>
      </c>
      <c r="N16" s="221">
        <f t="shared" si="22"/>
        <v>0</v>
      </c>
      <c r="O16" s="221">
        <f t="shared" si="22"/>
        <v>0</v>
      </c>
      <c r="P16" s="221">
        <f t="shared" si="22"/>
        <v>0</v>
      </c>
      <c r="Q16" s="221">
        <f t="shared" si="22"/>
        <v>0</v>
      </c>
      <c r="R16" s="221">
        <f t="shared" si="22"/>
        <v>8</v>
      </c>
      <c r="S16" s="261">
        <f t="shared" si="22"/>
        <v>17.908063973063939</v>
      </c>
      <c r="T16" s="261">
        <f t="shared" si="22"/>
        <v>6</v>
      </c>
      <c r="U16" s="261">
        <f t="shared" si="22"/>
        <v>6</v>
      </c>
      <c r="V16" s="261">
        <f t="shared" si="22"/>
        <v>0.50000000000000022</v>
      </c>
      <c r="W16" s="261">
        <f t="shared" si="22"/>
        <v>1.23</v>
      </c>
      <c r="X16" s="221">
        <f t="shared" si="22"/>
        <v>53190000</v>
      </c>
      <c r="Y16" s="221">
        <f t="shared" si="22"/>
        <v>21789000</v>
      </c>
      <c r="Z16" s="221">
        <f t="shared" si="22"/>
        <v>8616000</v>
      </c>
      <c r="AA16" s="221">
        <f t="shared" si="22"/>
        <v>4000000</v>
      </c>
      <c r="AB16" s="221">
        <f t="shared" si="22"/>
        <v>0</v>
      </c>
      <c r="AC16" s="221">
        <f t="shared" si="22"/>
        <v>0</v>
      </c>
      <c r="AD16" s="221">
        <f t="shared" si="22"/>
        <v>0</v>
      </c>
      <c r="AE16" s="221">
        <f>SUM(AE10:AE15)</f>
        <v>87595000</v>
      </c>
      <c r="AF16" s="221">
        <f>SUM(AF10:AF15)</f>
        <v>0</v>
      </c>
      <c r="AG16" s="221">
        <f>SUM(AG10:AG15)</f>
        <v>87595000</v>
      </c>
      <c r="AH16" s="222">
        <f t="shared" ref="AH16:BF16" si="23">SUM(AH10:AH15)</f>
        <v>359000</v>
      </c>
      <c r="AI16" s="222">
        <f t="shared" si="23"/>
        <v>4511200</v>
      </c>
      <c r="AJ16" s="222">
        <f t="shared" si="23"/>
        <v>785550</v>
      </c>
      <c r="AK16" s="222">
        <f t="shared" si="23"/>
        <v>563900</v>
      </c>
      <c r="AL16" s="222">
        <f t="shared" si="23"/>
        <v>0</v>
      </c>
      <c r="AM16" s="222">
        <f t="shared" si="23"/>
        <v>0</v>
      </c>
      <c r="AN16" s="222">
        <f t="shared" si="23"/>
        <v>0</v>
      </c>
      <c r="AO16" s="222">
        <f t="shared" si="23"/>
        <v>0</v>
      </c>
      <c r="AP16" s="222">
        <f t="shared" si="23"/>
        <v>0</v>
      </c>
      <c r="AQ16" s="222">
        <f t="shared" si="23"/>
        <v>0</v>
      </c>
      <c r="AR16" s="222">
        <f t="shared" si="23"/>
        <v>0</v>
      </c>
      <c r="AS16" s="222">
        <f t="shared" si="23"/>
        <v>0</v>
      </c>
      <c r="AT16" s="222">
        <f t="shared" si="23"/>
        <v>0</v>
      </c>
      <c r="AU16" s="222">
        <f t="shared" si="23"/>
        <v>0</v>
      </c>
      <c r="AV16" s="222">
        <f t="shared" si="23"/>
        <v>0</v>
      </c>
      <c r="AW16" s="222">
        <f t="shared" si="23"/>
        <v>0</v>
      </c>
      <c r="AX16" s="222">
        <f t="shared" si="23"/>
        <v>0</v>
      </c>
      <c r="AY16" s="222">
        <f t="shared" si="23"/>
        <v>6219650</v>
      </c>
      <c r="AZ16" s="222">
        <f t="shared" si="23"/>
        <v>0</v>
      </c>
      <c r="BA16" s="222">
        <f t="shared" si="23"/>
        <v>0</v>
      </c>
      <c r="BB16" s="222">
        <f t="shared" si="23"/>
        <v>81375350</v>
      </c>
      <c r="BC16" s="222">
        <f t="shared" si="23"/>
        <v>0</v>
      </c>
      <c r="BD16" s="222">
        <f t="shared" si="23"/>
        <v>0</v>
      </c>
      <c r="BE16" s="222">
        <f t="shared" si="23"/>
        <v>0</v>
      </c>
      <c r="BF16" s="222">
        <f t="shared" si="23"/>
        <v>81375350</v>
      </c>
    </row>
    <row r="17" spans="27:58">
      <c r="BF17" s="154"/>
    </row>
    <row r="18" spans="27:58" ht="16.5">
      <c r="AH18" s="199"/>
      <c r="AI18" s="200"/>
      <c r="AJ18" s="200"/>
      <c r="AK18" s="200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201">
        <f>BB16+AY16</f>
        <v>87595000</v>
      </c>
      <c r="BC18" s="199"/>
      <c r="BD18" s="199"/>
      <c r="BE18" s="199"/>
      <c r="BF18" s="199"/>
    </row>
    <row r="20" spans="27:58">
      <c r="BC20" s="226"/>
    </row>
    <row r="21" spans="27:58">
      <c r="AA21" s="8"/>
    </row>
    <row r="23" spans="27:58" ht="18.75">
      <c r="AH23" s="24"/>
      <c r="AI23" s="202"/>
      <c r="AJ23" s="202"/>
      <c r="AK23" s="202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5" spans="27:58">
      <c r="AH25" s="6"/>
      <c r="AI25" s="203"/>
      <c r="AJ25" s="203"/>
    </row>
    <row r="29" spans="27:58" ht="16.5">
      <c r="AH29" s="204"/>
      <c r="AI29" s="205"/>
      <c r="AJ29" s="205"/>
      <c r="AK29" s="205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</row>
    <row r="30" spans="27:58" ht="18.75">
      <c r="AH30" s="22"/>
      <c r="AI30" s="206"/>
      <c r="AJ30" s="206"/>
      <c r="AK30" s="202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</row>
    <row r="31" spans="27:58" ht="18.75">
      <c r="AH31" s="22"/>
      <c r="AI31" s="206"/>
      <c r="AJ31" s="206"/>
      <c r="AK31" s="202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</row>
    <row r="32" spans="27:58">
      <c r="AH32" s="6"/>
      <c r="AI32" s="203"/>
      <c r="AJ32" s="203"/>
    </row>
    <row r="33" spans="34:58">
      <c r="AH33" s="6"/>
      <c r="AI33" s="203"/>
      <c r="AJ33" s="203"/>
    </row>
    <row r="34" spans="34:58">
      <c r="AH34" s="6"/>
      <c r="AI34" s="203"/>
      <c r="AJ34" s="203"/>
    </row>
    <row r="35" spans="34:58" ht="18.75">
      <c r="AH35" s="22"/>
      <c r="AI35" s="206"/>
      <c r="AJ35" s="206"/>
      <c r="AK35" s="206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8" spans="34:58">
      <c r="AH38" s="207"/>
      <c r="AI38" s="208"/>
      <c r="AJ38" s="208"/>
      <c r="AK38" s="208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</row>
    <row r="39" spans="34:58">
      <c r="AH39" s="207"/>
      <c r="AI39" s="208"/>
      <c r="AJ39" s="208"/>
      <c r="AK39" s="208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</row>
  </sheetData>
  <mergeCells count="53">
    <mergeCell ref="A1:G1"/>
    <mergeCell ref="A2:G2"/>
    <mergeCell ref="BA6:BA9"/>
    <mergeCell ref="BB6:BB8"/>
    <mergeCell ref="BC6:BC8"/>
    <mergeCell ref="AF6:AF8"/>
    <mergeCell ref="AG6:AG8"/>
    <mergeCell ref="Z6:Z8"/>
    <mergeCell ref="AA6:AA8"/>
    <mergeCell ref="AB6:AB8"/>
    <mergeCell ref="AC6:AC8"/>
    <mergeCell ref="AD6:AD8"/>
    <mergeCell ref="AE6:AE8"/>
    <mergeCell ref="S6:S8"/>
    <mergeCell ref="T6:T8"/>
    <mergeCell ref="U6:U8"/>
    <mergeCell ref="BD6:BD8"/>
    <mergeCell ref="BE6:BE8"/>
    <mergeCell ref="BF6:BF8"/>
    <mergeCell ref="AH6:AY6"/>
    <mergeCell ref="AZ6:AZ9"/>
    <mergeCell ref="AH7:AH8"/>
    <mergeCell ref="AI7:AI8"/>
    <mergeCell ref="AJ7:AJ8"/>
    <mergeCell ref="AK7:AK8"/>
    <mergeCell ref="AT7:AT8"/>
    <mergeCell ref="AU7:AU8"/>
    <mergeCell ref="AV7:AV8"/>
    <mergeCell ref="AX7:AX8"/>
    <mergeCell ref="AY7:AY8"/>
    <mergeCell ref="X6:Y7"/>
    <mergeCell ref="M6:M8"/>
    <mergeCell ref="N6:N8"/>
    <mergeCell ref="O6:O8"/>
    <mergeCell ref="P6:P8"/>
    <mergeCell ref="Q6:Q8"/>
    <mergeCell ref="R6:R8"/>
    <mergeCell ref="L6:L8"/>
    <mergeCell ref="A3:S3"/>
    <mergeCell ref="F4:W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V6:V8"/>
    <mergeCell ref="W6:W8"/>
  </mergeCells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"/>
  <sheetViews>
    <sheetView zoomScale="80" zoomScaleNormal="80" workbookViewId="0">
      <selection activeCell="C18" sqref="C18"/>
    </sheetView>
  </sheetViews>
  <sheetFormatPr defaultColWidth="9" defaultRowHeight="18.75"/>
  <cols>
    <col min="1" max="1" width="4.5" style="24" customWidth="1"/>
    <col min="2" max="2" width="28.5" style="24" customWidth="1"/>
    <col min="3" max="3" width="22.125" style="24" customWidth="1"/>
    <col min="4" max="4" width="10.625" style="86" bestFit="1" customWidth="1"/>
    <col min="5" max="5" width="9" style="86" customWidth="1"/>
    <col min="6" max="6" width="10.625" style="24" bestFit="1" customWidth="1"/>
    <col min="7" max="7" width="11" style="24" customWidth="1"/>
    <col min="8" max="8" width="9" style="24"/>
    <col min="9" max="9" width="19.625" style="24" bestFit="1" customWidth="1"/>
    <col min="10" max="10" width="19.75" style="24" customWidth="1"/>
    <col min="11" max="16384" width="9" style="24"/>
  </cols>
  <sheetData>
    <row r="1" spans="1:26" ht="6" customHeight="1"/>
    <row r="2" spans="1:26" ht="18" customHeight="1">
      <c r="A2" s="303" t="s">
        <v>43</v>
      </c>
      <c r="B2" s="303"/>
      <c r="C2" s="303"/>
      <c r="D2" s="303"/>
      <c r="E2" s="303"/>
    </row>
    <row r="3" spans="1:26" ht="17.25" customHeight="1">
      <c r="A3" s="304" t="s">
        <v>12</v>
      </c>
      <c r="B3" s="304"/>
      <c r="C3" s="304"/>
      <c r="D3" s="304"/>
      <c r="E3" s="304"/>
    </row>
    <row r="4" spans="1:26" ht="25.5" customHeight="1">
      <c r="A4" s="155"/>
      <c r="B4" s="156"/>
      <c r="C4" s="156"/>
      <c r="D4" s="85"/>
      <c r="E4" s="85"/>
    </row>
    <row r="5" spans="1:26" s="160" customFormat="1" ht="14.25" customHeight="1">
      <c r="A5" s="157"/>
      <c r="B5" s="157"/>
      <c r="C5" s="157"/>
      <c r="D5" s="157"/>
      <c r="E5" s="157"/>
      <c r="F5" s="158"/>
      <c r="G5" s="159"/>
      <c r="H5" s="159"/>
      <c r="J5" s="159"/>
    </row>
    <row r="6" spans="1:26" s="160" customFormat="1">
      <c r="A6" s="292" t="s">
        <v>137</v>
      </c>
      <c r="B6" s="293"/>
      <c r="C6" s="293"/>
      <c r="D6" s="293"/>
      <c r="E6" s="293"/>
      <c r="F6" s="293"/>
      <c r="G6" s="293"/>
      <c r="H6" s="293"/>
      <c r="I6" s="293"/>
      <c r="J6" s="159"/>
    </row>
    <row r="7" spans="1:26" s="160" customFormat="1" ht="20.25" customHeight="1">
      <c r="A7" s="294" t="s">
        <v>149</v>
      </c>
      <c r="B7" s="293"/>
      <c r="C7" s="293"/>
      <c r="D7" s="293"/>
      <c r="E7" s="293"/>
      <c r="F7" s="293"/>
      <c r="G7" s="293"/>
      <c r="H7" s="293"/>
      <c r="I7" s="293"/>
      <c r="J7" s="159"/>
    </row>
    <row r="8" spans="1:26" s="160" customFormat="1" ht="5.25" customHeight="1">
      <c r="A8" s="161"/>
      <c r="B8" s="161"/>
      <c r="C8" s="161"/>
      <c r="D8" s="161"/>
      <c r="E8" s="161"/>
      <c r="F8" s="161"/>
      <c r="G8" s="161"/>
      <c r="H8" s="161"/>
      <c r="J8" s="162"/>
    </row>
    <row r="9" spans="1:26" s="160" customFormat="1" ht="33" customHeight="1">
      <c r="A9" s="295" t="s">
        <v>2</v>
      </c>
      <c r="B9" s="295" t="s">
        <v>0</v>
      </c>
      <c r="C9" s="295" t="s">
        <v>6</v>
      </c>
      <c r="D9" s="298" t="s">
        <v>138</v>
      </c>
      <c r="E9" s="299"/>
      <c r="F9" s="298" t="s">
        <v>139</v>
      </c>
      <c r="G9" s="300"/>
      <c r="H9" s="299"/>
      <c r="I9" s="301" t="s">
        <v>52</v>
      </c>
      <c r="J9" s="305" t="s">
        <v>140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160" customFormat="1" ht="36.75" customHeight="1">
      <c r="A10" s="296"/>
      <c r="B10" s="296"/>
      <c r="C10" s="297"/>
      <c r="D10" s="186" t="s">
        <v>141</v>
      </c>
      <c r="E10" s="186" t="s">
        <v>73</v>
      </c>
      <c r="F10" s="186" t="s">
        <v>141</v>
      </c>
      <c r="G10" s="186" t="s">
        <v>142</v>
      </c>
      <c r="H10" s="186" t="s">
        <v>73</v>
      </c>
      <c r="I10" s="302"/>
      <c r="J10" s="306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s="160" customFormat="1" ht="29.25" customHeight="1">
      <c r="A11" s="163">
        <v>1</v>
      </c>
      <c r="B11" s="164" t="s">
        <v>16</v>
      </c>
      <c r="C11" s="165" t="s">
        <v>59</v>
      </c>
      <c r="D11" s="180">
        <f ca="1">IFERROR(__xludf.DUMMYFUNCTION("IMPORTRANGE(""1IGiz0yrcxZY8G03OGR1nqsllFdZAEKlwR3xxlXXgsvo"",""HaiT7!R3"")"),4.14117647058823)</f>
        <v>4.1411764705882304</v>
      </c>
      <c r="E11" s="181" t="str">
        <f t="shared" ref="E11:E16" ca="1" si="0">IF(D11=0," ",IF(D11&gt;2.8,"A",IF(D11&gt;=1.8,"B","C")))</f>
        <v>A</v>
      </c>
      <c r="F11" s="180">
        <f ca="1">IFERROR(__xludf.DUMMYFUNCTION("IMPORTRANGE(""1IGiz0yrcxZY8G03OGR1nqsllFdZAEKlwR3xxlXXgsvo"",""HaiT7!R4"")"),3.28235294117647)</f>
        <v>3.28235294117647</v>
      </c>
      <c r="G11" s="182">
        <f t="shared" ref="G11:G16" ca="1" si="1">IF(F11&gt;3.4,1.2,IF(F11&gt;3,1.1,IF(F11&gt;2.8,1,IF(F11&gt;=1.8,0.5,IF(F11&gt;0,0," ")))))</f>
        <v>1.1000000000000001</v>
      </c>
      <c r="H11" s="183" t="str">
        <f t="shared" ref="H11:H16" ca="1" si="2">IF(F11=0," ",IF(F11&gt;2.8,"A",IF(F11&gt;=1.8,"B","C")))</f>
        <v>A</v>
      </c>
      <c r="I11" s="184"/>
      <c r="J11" s="185" t="s">
        <v>143</v>
      </c>
    </row>
    <row r="12" spans="1:26" s="160" customFormat="1" ht="29.25" customHeight="1">
      <c r="A12" s="163">
        <v>2</v>
      </c>
      <c r="B12" s="164" t="s">
        <v>99</v>
      </c>
      <c r="C12" s="165" t="s">
        <v>59</v>
      </c>
      <c r="D12" s="166">
        <f ca="1">IFERROR(__xludf.DUMMYFUNCTION("IMPORTRANGE(""13a3DIdNcTftuXJRua09sQkg_CyKa7gMCgfo5Aa0pJZ0"",""HienT7!R3"")"),3.51818181818181)</f>
        <v>3.5181818181818101</v>
      </c>
      <c r="E12" s="163" t="str">
        <f t="shared" ca="1" si="0"/>
        <v>A</v>
      </c>
      <c r="F12" s="166">
        <f ca="1">IFERROR(__xludf.DUMMYFUNCTION("IMPORTRANGE(""13a3DIdNcTftuXJRua09sQkg_CyKa7gMCgfo5Aa0pJZ0"",""HienT7!R4"")"),3.35454545454545)</f>
        <v>3.3545454545454501</v>
      </c>
      <c r="G12" s="167">
        <f t="shared" ca="1" si="1"/>
        <v>1.1000000000000001</v>
      </c>
      <c r="H12" s="168" t="str">
        <f t="shared" ca="1" si="2"/>
        <v>A</v>
      </c>
      <c r="I12" s="169"/>
      <c r="J12" s="170" t="s">
        <v>144</v>
      </c>
    </row>
    <row r="13" spans="1:26" s="160" customFormat="1" ht="38.25" customHeight="1">
      <c r="A13" s="163">
        <v>3</v>
      </c>
      <c r="B13" s="164" t="s">
        <v>101</v>
      </c>
      <c r="C13" s="165" t="s">
        <v>8</v>
      </c>
      <c r="D13" s="166">
        <f ca="1">IFERROR(__xludf.DUMMYFUNCTION("IMPORTRANGE(""1ypwy46z6Yfqc4qAksGOQmqgz1C3gqHtUNYcXV89JagI"",""HuongT7!R3"")"),3.27272727272727)</f>
        <v>3.2727272727272698</v>
      </c>
      <c r="E13" s="163" t="str">
        <f t="shared" ca="1" si="0"/>
        <v>A</v>
      </c>
      <c r="F13" s="166">
        <f ca="1">IFERROR(__xludf.DUMMYFUNCTION("IMPORTRANGE(""1ypwy46z6Yfqc4qAksGOQmqgz1C3gqHtUNYcXV89JagI"",""HuongT7!R4"")"),3.27272727272727)</f>
        <v>3.2727272727272698</v>
      </c>
      <c r="G13" s="167">
        <f t="shared" ca="1" si="1"/>
        <v>1.1000000000000001</v>
      </c>
      <c r="H13" s="168" t="str">
        <f t="shared" ca="1" si="2"/>
        <v>A</v>
      </c>
      <c r="I13" s="169"/>
      <c r="J13" s="170" t="s">
        <v>145</v>
      </c>
    </row>
    <row r="14" spans="1:26" s="160" customFormat="1" ht="29.25" customHeight="1">
      <c r="A14" s="163">
        <v>4</v>
      </c>
      <c r="B14" s="164" t="s">
        <v>41</v>
      </c>
      <c r="C14" s="165" t="s">
        <v>8</v>
      </c>
      <c r="D14" s="166">
        <f ca="1">IFERROR(__xludf.DUMMYFUNCTION("IMPORTRANGE(""1w6zLHUKgQrLMD1R2kHW_ZqKe8RU5EIbsMgAecX0D2WI"",""LienT7!R3"")"),2.96999999999999)</f>
        <v>2.96999999999999</v>
      </c>
      <c r="E14" s="163" t="str">
        <f t="shared" ca="1" si="0"/>
        <v>A</v>
      </c>
      <c r="F14" s="166">
        <f ca="1">IFERROR(__xludf.DUMMYFUNCTION("IMPORTRANGE(""1w6zLHUKgQrLMD1R2kHW_ZqKe8RU5EIbsMgAecX0D2WI"",""LienT7!R4"")"),3.28235294117647)</f>
        <v>3.28235294117647</v>
      </c>
      <c r="G14" s="167">
        <f t="shared" ca="1" si="1"/>
        <v>1.1000000000000001</v>
      </c>
      <c r="H14" s="168" t="str">
        <f t="shared" ca="1" si="2"/>
        <v>A</v>
      </c>
      <c r="I14" s="169"/>
      <c r="J14" s="170" t="s">
        <v>146</v>
      </c>
    </row>
    <row r="15" spans="1:26" s="160" customFormat="1" ht="29.25" customHeight="1">
      <c r="A15" s="163">
        <v>5</v>
      </c>
      <c r="B15" s="164" t="s">
        <v>70</v>
      </c>
      <c r="C15" s="165" t="s">
        <v>8</v>
      </c>
      <c r="D15" s="166">
        <f ca="1">IFERROR(__xludf.DUMMYFUNCTION("IMPORTRANGE(""15PK-zQ7Vl4Fpoy9sp-dR9miMFv2mtzD5FYIpwGf2_Zs"",""NgaT7!R3"")"),3.33103448275862)</f>
        <v>3.33103448275862</v>
      </c>
      <c r="E15" s="163" t="str">
        <f t="shared" ca="1" si="0"/>
        <v>A</v>
      </c>
      <c r="F15" s="166">
        <f ca="1">IFERROR(__xludf.DUMMYFUNCTION("IMPORTRANGE(""15PK-zQ7Vl4Fpoy9sp-dR9miMFv2mtzD5FYIpwGf2_Zs"",""NgaT7!R4"")"),3.22758620689655)</f>
        <v>3.2275862068965502</v>
      </c>
      <c r="G15" s="167">
        <f t="shared" ca="1" si="1"/>
        <v>1.1000000000000001</v>
      </c>
      <c r="H15" s="168" t="str">
        <f t="shared" ca="1" si="2"/>
        <v>A</v>
      </c>
      <c r="I15" s="169"/>
      <c r="J15" s="170" t="s">
        <v>147</v>
      </c>
    </row>
    <row r="16" spans="1:26" s="160" customFormat="1" ht="29.25" customHeight="1">
      <c r="A16" s="171">
        <v>6</v>
      </c>
      <c r="B16" s="172" t="s">
        <v>124</v>
      </c>
      <c r="C16" s="173" t="s">
        <v>8</v>
      </c>
      <c r="D16" s="174">
        <f ca="1">IFERROR(__xludf.DUMMYFUNCTION("IMPORTRANGE(""1J0LxPG1R-9tCh_8lS9gtN0IkkClXlMbEH7ZG8oqBiuU"",""P.AnhT7!R3"")"),3.36666666666666)</f>
        <v>3.36666666666666</v>
      </c>
      <c r="E16" s="171" t="str">
        <f t="shared" ca="1" si="0"/>
        <v>A</v>
      </c>
      <c r="F16" s="174">
        <f ca="1">IFERROR(__xludf.DUMMYFUNCTION("IMPORTRANGE(""1J0LxPG1R-9tCh_8lS9gtN0IkkClXlMbEH7ZG8oqBiuU"",""P.AnhT7!R4"")"),3.06086956521739)</f>
        <v>3.0608695652173901</v>
      </c>
      <c r="G16" s="175">
        <f t="shared" ca="1" si="1"/>
        <v>1.1000000000000001</v>
      </c>
      <c r="H16" s="176" t="str">
        <f t="shared" ca="1" si="2"/>
        <v>A</v>
      </c>
      <c r="I16" s="177"/>
      <c r="J16" s="178" t="s">
        <v>148</v>
      </c>
    </row>
    <row r="17" spans="1:10" s="160" customFormat="1" ht="27.75" customHeight="1">
      <c r="A17" s="179"/>
      <c r="D17" s="292"/>
      <c r="E17" s="293"/>
      <c r="F17" s="307" t="s">
        <v>96</v>
      </c>
      <c r="G17" s="307"/>
      <c r="H17" s="307"/>
      <c r="I17" s="307"/>
    </row>
    <row r="18" spans="1:10" s="160" customFormat="1" ht="14.25" customHeight="1">
      <c r="A18" s="179"/>
      <c r="D18" s="179"/>
      <c r="E18" s="179"/>
      <c r="G18" s="179"/>
      <c r="H18" s="187"/>
      <c r="J18" s="159"/>
    </row>
    <row r="19" spans="1:10" s="160" customFormat="1" ht="14.25" customHeight="1">
      <c r="A19" s="179"/>
      <c r="D19" s="179"/>
      <c r="E19" s="179"/>
      <c r="G19" s="179"/>
      <c r="H19" s="179"/>
      <c r="I19" s="179"/>
      <c r="J19" s="159"/>
    </row>
    <row r="20" spans="1:10" s="160" customFormat="1" ht="23.25" customHeight="1">
      <c r="A20" s="179"/>
      <c r="D20" s="179"/>
      <c r="E20" s="179"/>
      <c r="G20" s="179"/>
      <c r="H20" s="179"/>
      <c r="I20" s="179"/>
      <c r="J20" s="159"/>
    </row>
    <row r="21" spans="1:10" s="160" customFormat="1" ht="14.25" customHeight="1">
      <c r="A21" s="179"/>
      <c r="D21" s="179"/>
      <c r="E21" s="179"/>
      <c r="G21" s="179"/>
      <c r="H21" s="179"/>
      <c r="I21" s="179"/>
      <c r="J21" s="159"/>
    </row>
    <row r="22" spans="1:10" s="160" customFormat="1" ht="21" customHeight="1">
      <c r="A22" s="179"/>
      <c r="D22" s="179"/>
      <c r="E22" s="179"/>
      <c r="F22" s="292" t="s">
        <v>108</v>
      </c>
      <c r="G22" s="292"/>
      <c r="H22" s="292"/>
      <c r="I22" s="292"/>
    </row>
  </sheetData>
  <mergeCells count="14">
    <mergeCell ref="A2:E2"/>
    <mergeCell ref="A3:E3"/>
    <mergeCell ref="J9:J10"/>
    <mergeCell ref="D17:E17"/>
    <mergeCell ref="F17:I17"/>
    <mergeCell ref="F22:I22"/>
    <mergeCell ref="A6:I6"/>
    <mergeCell ref="A7:I7"/>
    <mergeCell ref="A9:A10"/>
    <mergeCell ref="B9:B10"/>
    <mergeCell ref="C9:C10"/>
    <mergeCell ref="D9:E9"/>
    <mergeCell ref="F9:H9"/>
    <mergeCell ref="I9:I10"/>
  </mergeCells>
  <conditionalFormatting sqref="D9">
    <cfRule type="cellIs" dxfId="1" priority="1" stopIfTrue="1" operator="equal">
      <formula>"C"</formula>
    </cfRule>
    <cfRule type="cellIs" dxfId="0" priority="2" stopIfTrue="1" operator="equal">
      <formula>"B"</formula>
    </cfRule>
  </conditionalFormatting>
  <hyperlinks>
    <hyperlink ref="J11" r:id="rId1" location="gid=1049153200" xr:uid="{00000000-0004-0000-0800-000000000000}"/>
    <hyperlink ref="J12" r:id="rId2" location="gid=635083037" xr:uid="{00000000-0004-0000-0800-000001000000}"/>
    <hyperlink ref="J13" r:id="rId3" location="gid=1017924151" xr:uid="{00000000-0004-0000-0800-000002000000}"/>
    <hyperlink ref="J14" r:id="rId4" location="gid=1189473806" xr:uid="{00000000-0004-0000-0800-000003000000}"/>
    <hyperlink ref="J15" r:id="rId5" location="gid=532028363" xr:uid="{00000000-0004-0000-0800-000004000000}"/>
    <hyperlink ref="J16" r:id="rId6" location="gid=983589010" xr:uid="{00000000-0004-0000-0800-000005000000}"/>
  </hyperlinks>
  <pageMargins left="0.64" right="0.6" top="0.39" bottom="0.2" header="0.46" footer="0.2"/>
  <pageSetup paperSize="9" orientation="landscape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8"/>
  <sheetViews>
    <sheetView topLeftCell="A4" zoomScale="85" zoomScaleNormal="85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H18" sqref="H18"/>
    </sheetView>
  </sheetViews>
  <sheetFormatPr defaultRowHeight="15"/>
  <cols>
    <col min="1" max="1" width="4.25" customWidth="1"/>
    <col min="2" max="2" width="13.25" customWidth="1"/>
    <col min="3" max="3" width="7" customWidth="1"/>
    <col min="4" max="4" width="8.75" customWidth="1"/>
    <col min="5" max="5" width="4.625" style="112" customWidth="1"/>
    <col min="6" max="6" width="3.875" style="112" customWidth="1"/>
    <col min="7" max="7" width="4.125" style="112" customWidth="1"/>
    <col min="8" max="8" width="4.875" style="112" customWidth="1"/>
    <col min="9" max="9" width="6.75" style="112" customWidth="1"/>
    <col min="10" max="10" width="5.75" style="112" customWidth="1"/>
    <col min="11" max="11" width="6.625" style="112" customWidth="1"/>
    <col min="12" max="12" width="6.375" style="112" customWidth="1"/>
    <col min="13" max="13" width="5" style="112" customWidth="1"/>
    <col min="14" max="14" width="6.375" style="112" customWidth="1"/>
    <col min="15" max="15" width="11.25" customWidth="1"/>
    <col min="16" max="16" width="8.625" customWidth="1"/>
    <col min="17" max="17" width="6.75" customWidth="1"/>
    <col min="18" max="18" width="6.375" customWidth="1"/>
    <col min="19" max="19" width="10.75" customWidth="1"/>
    <col min="20" max="20" width="9.75" customWidth="1"/>
    <col min="21" max="21" width="5.75" customWidth="1"/>
  </cols>
  <sheetData>
    <row r="1" spans="1:24" ht="15.75">
      <c r="A1" s="317" t="s">
        <v>11</v>
      </c>
      <c r="B1" s="317"/>
      <c r="C1" s="317"/>
      <c r="D1" s="317"/>
      <c r="E1" s="317"/>
      <c r="F1" s="317"/>
      <c r="G1" s="317"/>
      <c r="H1" s="317"/>
    </row>
    <row r="2" spans="1:24" s="103" customFormat="1" ht="21.75" customHeight="1">
      <c r="A2" s="323" t="s">
        <v>12</v>
      </c>
      <c r="B2" s="323"/>
      <c r="C2" s="323"/>
      <c r="D2" s="323"/>
      <c r="E2" s="323"/>
      <c r="F2" s="323"/>
      <c r="G2" s="101"/>
      <c r="H2" s="101"/>
      <c r="I2" s="101"/>
      <c r="J2" s="101"/>
      <c r="K2" s="101"/>
      <c r="L2" s="101"/>
      <c r="M2" s="101"/>
      <c r="N2" s="101"/>
    </row>
    <row r="3" spans="1:24" s="103" customFormat="1" ht="15" customHeight="1">
      <c r="A3" s="102"/>
      <c r="B3" s="102"/>
      <c r="C3" s="102"/>
      <c r="D3" s="102"/>
      <c r="E3" s="102"/>
      <c r="F3" s="102"/>
      <c r="G3" s="101"/>
      <c r="H3" s="101"/>
      <c r="I3" s="101"/>
      <c r="J3" s="101"/>
      <c r="K3" s="101"/>
      <c r="L3" s="101"/>
      <c r="M3" s="101"/>
      <c r="N3" s="101"/>
    </row>
    <row r="4" spans="1:24" s="103" customFormat="1" ht="18" customHeight="1">
      <c r="A4" s="324" t="s">
        <v>150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104"/>
    </row>
    <row r="5" spans="1:24" s="103" customFormat="1" ht="10.9" customHeight="1">
      <c r="E5" s="101"/>
      <c r="F5" s="101"/>
      <c r="G5" s="101"/>
      <c r="H5" s="101"/>
      <c r="I5" s="101"/>
      <c r="J5" s="101"/>
      <c r="K5" s="101"/>
      <c r="L5" s="101"/>
      <c r="M5" s="101"/>
      <c r="N5" s="101"/>
      <c r="T5" s="325" t="s">
        <v>89</v>
      </c>
      <c r="U5" s="325"/>
      <c r="W5" s="103">
        <f>16000000/260</f>
        <v>61538.461538461539</v>
      </c>
      <c r="X5" s="105"/>
    </row>
    <row r="6" spans="1:24" s="103" customFormat="1" ht="29.25" customHeight="1">
      <c r="A6" s="309" t="s">
        <v>5</v>
      </c>
      <c r="B6" s="326" t="s">
        <v>0</v>
      </c>
      <c r="C6" s="327"/>
      <c r="D6" s="309" t="s">
        <v>72</v>
      </c>
      <c r="E6" s="318" t="s">
        <v>78</v>
      </c>
      <c r="F6" s="319"/>
      <c r="G6" s="319"/>
      <c r="H6" s="320"/>
      <c r="I6" s="321" t="s">
        <v>74</v>
      </c>
      <c r="J6" s="322"/>
      <c r="K6" s="321" t="s">
        <v>75</v>
      </c>
      <c r="L6" s="322"/>
      <c r="M6" s="309" t="s">
        <v>76</v>
      </c>
      <c r="N6" s="309" t="s">
        <v>77</v>
      </c>
      <c r="O6" s="315" t="s">
        <v>90</v>
      </c>
      <c r="P6" s="316"/>
      <c r="Q6" s="315" t="s">
        <v>91</v>
      </c>
      <c r="R6" s="316"/>
      <c r="S6" s="309" t="s">
        <v>92</v>
      </c>
      <c r="T6" s="309" t="s">
        <v>93</v>
      </c>
      <c r="U6" s="309" t="s">
        <v>60</v>
      </c>
    </row>
    <row r="7" spans="1:24" s="103" customFormat="1" ht="85.9" customHeight="1">
      <c r="A7" s="310"/>
      <c r="B7" s="328"/>
      <c r="C7" s="329"/>
      <c r="D7" s="310"/>
      <c r="E7" s="106" t="s">
        <v>36</v>
      </c>
      <c r="F7" s="106" t="s">
        <v>37</v>
      </c>
      <c r="G7" s="106" t="s">
        <v>38</v>
      </c>
      <c r="H7" s="106" t="s">
        <v>1</v>
      </c>
      <c r="I7" s="106" t="s">
        <v>94</v>
      </c>
      <c r="J7" s="106" t="s">
        <v>95</v>
      </c>
      <c r="K7" s="106" t="s">
        <v>94</v>
      </c>
      <c r="L7" s="106" t="s">
        <v>95</v>
      </c>
      <c r="M7" s="310"/>
      <c r="N7" s="310"/>
      <c r="O7" s="106" t="s">
        <v>94</v>
      </c>
      <c r="P7" s="106" t="s">
        <v>95</v>
      </c>
      <c r="Q7" s="106" t="s">
        <v>94</v>
      </c>
      <c r="R7" s="106" t="s">
        <v>95</v>
      </c>
      <c r="S7" s="310"/>
      <c r="T7" s="310"/>
      <c r="U7" s="310"/>
      <c r="W7" s="105">
        <v>46154</v>
      </c>
      <c r="X7" s="105">
        <f>W7*50%*50%</f>
        <v>11538.5</v>
      </c>
    </row>
    <row r="8" spans="1:24" s="103" customFormat="1" ht="24" customHeight="1">
      <c r="A8" s="99" t="s">
        <v>13</v>
      </c>
      <c r="B8" s="313" t="s">
        <v>58</v>
      </c>
      <c r="C8" s="314"/>
      <c r="D8" s="108"/>
      <c r="E8" s="117">
        <f>E9</f>
        <v>11</v>
      </c>
      <c r="F8" s="117">
        <f t="shared" ref="F8:S8" si="0">F9</f>
        <v>1</v>
      </c>
      <c r="G8" s="117">
        <f t="shared" si="0"/>
        <v>0</v>
      </c>
      <c r="H8" s="117">
        <f t="shared" si="0"/>
        <v>12</v>
      </c>
      <c r="I8" s="117">
        <f t="shared" si="0"/>
        <v>239</v>
      </c>
      <c r="J8" s="117">
        <f t="shared" si="0"/>
        <v>0</v>
      </c>
      <c r="K8" s="117">
        <f t="shared" si="0"/>
        <v>21</v>
      </c>
      <c r="L8" s="117">
        <f t="shared" si="0"/>
        <v>0</v>
      </c>
      <c r="M8" s="117">
        <f t="shared" si="0"/>
        <v>0</v>
      </c>
      <c r="N8" s="117">
        <f t="shared" si="0"/>
        <v>0</v>
      </c>
      <c r="O8" s="129">
        <f t="shared" si="0"/>
        <v>14708000</v>
      </c>
      <c r="P8" s="129">
        <f t="shared" si="0"/>
        <v>646000</v>
      </c>
      <c r="Q8" s="129">
        <f t="shared" si="0"/>
        <v>0</v>
      </c>
      <c r="R8" s="129">
        <f t="shared" si="0"/>
        <v>0</v>
      </c>
      <c r="S8" s="129">
        <f t="shared" si="0"/>
        <v>15354000</v>
      </c>
      <c r="T8" s="117"/>
      <c r="U8" s="117"/>
      <c r="V8" s="103">
        <f>I8+J8+K8+L8+M8+N8</f>
        <v>260</v>
      </c>
    </row>
    <row r="9" spans="1:24" s="103" customFormat="1" ht="31.15" customHeight="1">
      <c r="A9" s="113">
        <v>1</v>
      </c>
      <c r="B9" s="114" t="s">
        <v>82</v>
      </c>
      <c r="C9" s="123" t="s">
        <v>61</v>
      </c>
      <c r="D9" s="109" t="s">
        <v>111</v>
      </c>
      <c r="E9" s="119">
        <v>11</v>
      </c>
      <c r="F9" s="119">
        <v>1</v>
      </c>
      <c r="G9" s="119">
        <v>0</v>
      </c>
      <c r="H9" s="119">
        <v>12</v>
      </c>
      <c r="I9" s="119">
        <v>239</v>
      </c>
      <c r="J9" s="119">
        <v>0</v>
      </c>
      <c r="K9" s="119">
        <v>21</v>
      </c>
      <c r="L9" s="119">
        <v>0</v>
      </c>
      <c r="M9" s="119">
        <v>0</v>
      </c>
      <c r="N9" s="119">
        <v>0</v>
      </c>
      <c r="O9" s="130">
        <f>ROUND($W$5*I9,-3)</f>
        <v>14708000</v>
      </c>
      <c r="P9" s="130">
        <f>ROUND($W$5*K9*50%,-3)</f>
        <v>646000</v>
      </c>
      <c r="Q9" s="130">
        <f>ROUND($W$5*M9*50%,-3)</f>
        <v>0</v>
      </c>
      <c r="R9" s="130">
        <f>ROUND($W$5*L9*50%*50%,-3)</f>
        <v>0</v>
      </c>
      <c r="S9" s="130">
        <f>SUM(O9:R9)</f>
        <v>15354000</v>
      </c>
      <c r="T9" s="119"/>
      <c r="U9" s="119"/>
      <c r="V9" s="103">
        <f t="shared" ref="V9:V17" si="1">I9+J9+K9+L9+M9+N9</f>
        <v>260</v>
      </c>
    </row>
    <row r="10" spans="1:24" s="103" customFormat="1" ht="31.15" customHeight="1">
      <c r="A10" s="89">
        <v>2</v>
      </c>
      <c r="B10" s="90" t="s">
        <v>102</v>
      </c>
      <c r="C10" s="124" t="s">
        <v>103</v>
      </c>
      <c r="D10" s="108" t="s">
        <v>110</v>
      </c>
      <c r="E10" s="119">
        <v>0.5</v>
      </c>
      <c r="F10" s="119">
        <v>1</v>
      </c>
      <c r="G10" s="119">
        <v>0</v>
      </c>
      <c r="H10" s="119">
        <v>1.5</v>
      </c>
      <c r="I10" s="119">
        <v>12</v>
      </c>
      <c r="J10" s="119">
        <v>0</v>
      </c>
      <c r="K10" s="119">
        <v>21</v>
      </c>
      <c r="L10" s="119">
        <v>0</v>
      </c>
      <c r="M10" s="119">
        <v>0</v>
      </c>
      <c r="N10" s="119">
        <v>0</v>
      </c>
      <c r="O10" s="130">
        <f>ROUND($W$5*I10,-3)</f>
        <v>738000</v>
      </c>
      <c r="P10" s="130">
        <f>ROUND($W$5*K10*50%,-3)</f>
        <v>646000</v>
      </c>
      <c r="Q10" s="130">
        <f>ROUND($W$5*M10*50%,-3)</f>
        <v>0</v>
      </c>
      <c r="R10" s="130">
        <f>ROUND($W$5*L10*50%*50%,-3)</f>
        <v>0</v>
      </c>
      <c r="S10" s="130">
        <f>SUM(O10:R10)</f>
        <v>1384000</v>
      </c>
      <c r="T10" s="119"/>
      <c r="U10" s="119"/>
    </row>
    <row r="11" spans="1:24" s="103" customFormat="1" ht="27" customHeight="1">
      <c r="A11" s="95" t="s">
        <v>14</v>
      </c>
      <c r="B11" s="313" t="s">
        <v>15</v>
      </c>
      <c r="C11" s="314"/>
      <c r="D11" s="108"/>
      <c r="E11" s="117">
        <f>SUM(E12:E19)</f>
        <v>73</v>
      </c>
      <c r="F11" s="117">
        <f t="shared" ref="F11:S11" si="2">SUM(F12:F19)</f>
        <v>5</v>
      </c>
      <c r="G11" s="117">
        <f t="shared" si="2"/>
        <v>0</v>
      </c>
      <c r="H11" s="117">
        <f t="shared" si="2"/>
        <v>78</v>
      </c>
      <c r="I11" s="118">
        <f t="shared" si="2"/>
        <v>1552</v>
      </c>
      <c r="J11" s="117">
        <f t="shared" si="2"/>
        <v>21</v>
      </c>
      <c r="K11" s="117">
        <f t="shared" si="2"/>
        <v>108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29">
        <f t="shared" si="2"/>
        <v>95508000</v>
      </c>
      <c r="P11" s="129">
        <f t="shared" si="2"/>
        <v>3323000</v>
      </c>
      <c r="Q11" s="129">
        <f t="shared" si="2"/>
        <v>0</v>
      </c>
      <c r="R11" s="129">
        <f t="shared" si="2"/>
        <v>0</v>
      </c>
      <c r="S11" s="129">
        <f t="shared" si="2"/>
        <v>98831000</v>
      </c>
      <c r="T11" s="119"/>
      <c r="U11" s="109"/>
      <c r="V11" s="103">
        <f t="shared" si="1"/>
        <v>1681</v>
      </c>
    </row>
    <row r="12" spans="1:24" s="103" customFormat="1" ht="25.9" customHeight="1">
      <c r="A12" s="115">
        <v>1</v>
      </c>
      <c r="B12" s="92" t="s">
        <v>64</v>
      </c>
      <c r="C12" s="93" t="s">
        <v>65</v>
      </c>
      <c r="D12" s="116" t="s">
        <v>4</v>
      </c>
      <c r="E12" s="120">
        <v>9</v>
      </c>
      <c r="F12" s="120">
        <v>3</v>
      </c>
      <c r="G12" s="120">
        <v>0</v>
      </c>
      <c r="H12" s="120">
        <v>12</v>
      </c>
      <c r="I12" s="120">
        <v>196</v>
      </c>
      <c r="J12" s="120">
        <v>0</v>
      </c>
      <c r="K12" s="120">
        <v>64</v>
      </c>
      <c r="L12" s="120">
        <v>0</v>
      </c>
      <c r="M12" s="120">
        <v>0</v>
      </c>
      <c r="N12" s="120">
        <v>0</v>
      </c>
      <c r="O12" s="131">
        <f>ROUND($W$5*I12,-3)</f>
        <v>12062000</v>
      </c>
      <c r="P12" s="131">
        <f>ROUND($W$5*K12*50%,-3)</f>
        <v>1969000</v>
      </c>
      <c r="Q12" s="131">
        <f>ROUND($W$5*M12*50%,-3)</f>
        <v>0</v>
      </c>
      <c r="R12" s="131">
        <f>ROUND($W$5*L12*50%*50%,-3)</f>
        <v>0</v>
      </c>
      <c r="S12" s="131">
        <f>SUM(O12:R12)</f>
        <v>14031000</v>
      </c>
      <c r="T12" s="120"/>
      <c r="U12" s="120"/>
      <c r="V12" s="103">
        <f t="shared" si="1"/>
        <v>260</v>
      </c>
    </row>
    <row r="13" spans="1:24" s="103" customFormat="1" ht="24" customHeight="1">
      <c r="A13" s="110">
        <v>2</v>
      </c>
      <c r="B13" s="91" t="s">
        <v>81</v>
      </c>
      <c r="C13" s="94" t="s">
        <v>62</v>
      </c>
      <c r="D13" s="111" t="s">
        <v>109</v>
      </c>
      <c r="E13" s="121">
        <v>10</v>
      </c>
      <c r="F13" s="121">
        <v>2</v>
      </c>
      <c r="G13" s="121">
        <v>0</v>
      </c>
      <c r="H13" s="121">
        <v>12</v>
      </c>
      <c r="I13" s="121">
        <v>214</v>
      </c>
      <c r="J13" s="121">
        <v>2</v>
      </c>
      <c r="K13" s="121">
        <v>44</v>
      </c>
      <c r="L13" s="121">
        <v>0</v>
      </c>
      <c r="M13" s="121">
        <v>0</v>
      </c>
      <c r="N13" s="121">
        <v>0</v>
      </c>
      <c r="O13" s="132">
        <f t="shared" ref="O13:O19" si="3">ROUND($W$5*I13,-3)</f>
        <v>13169000</v>
      </c>
      <c r="P13" s="132">
        <f t="shared" ref="P13:P19" si="4">ROUND($W$5*K13*50%,-3)</f>
        <v>1354000</v>
      </c>
      <c r="Q13" s="132">
        <f t="shared" ref="Q13:Q19" si="5">ROUND($W$5*M13*50%,-3)</f>
        <v>0</v>
      </c>
      <c r="R13" s="132">
        <f t="shared" ref="R13:R19" si="6">ROUND($W$5*L13*50%*50%,-3)</f>
        <v>0</v>
      </c>
      <c r="S13" s="132">
        <f t="shared" ref="S13:S19" si="7">SUM(O13:R13)</f>
        <v>14523000</v>
      </c>
      <c r="T13" s="121"/>
      <c r="U13" s="121"/>
      <c r="V13" s="103">
        <f t="shared" si="1"/>
        <v>260</v>
      </c>
    </row>
    <row r="14" spans="1:24" s="103" customFormat="1" ht="24" customHeight="1">
      <c r="A14" s="110">
        <v>3</v>
      </c>
      <c r="B14" s="91" t="s">
        <v>83</v>
      </c>
      <c r="C14" s="94" t="s">
        <v>84</v>
      </c>
      <c r="D14" s="111" t="s">
        <v>109</v>
      </c>
      <c r="E14" s="121">
        <v>12</v>
      </c>
      <c r="F14" s="121">
        <v>0</v>
      </c>
      <c r="G14" s="121">
        <v>0</v>
      </c>
      <c r="H14" s="121">
        <v>12</v>
      </c>
      <c r="I14" s="121">
        <v>251</v>
      </c>
      <c r="J14" s="121">
        <v>9</v>
      </c>
      <c r="K14" s="121">
        <v>0</v>
      </c>
      <c r="L14" s="121">
        <v>0</v>
      </c>
      <c r="M14" s="121">
        <v>0</v>
      </c>
      <c r="N14" s="121">
        <v>0</v>
      </c>
      <c r="O14" s="132">
        <f t="shared" si="3"/>
        <v>15446000</v>
      </c>
      <c r="P14" s="132">
        <f t="shared" si="4"/>
        <v>0</v>
      </c>
      <c r="Q14" s="132">
        <f t="shared" si="5"/>
        <v>0</v>
      </c>
      <c r="R14" s="132">
        <f t="shared" si="6"/>
        <v>0</v>
      </c>
      <c r="S14" s="132">
        <f t="shared" si="7"/>
        <v>15446000</v>
      </c>
      <c r="T14" s="121"/>
      <c r="U14" s="121"/>
      <c r="V14" s="103">
        <f t="shared" si="1"/>
        <v>260</v>
      </c>
    </row>
    <row r="15" spans="1:24" s="103" customFormat="1" ht="24" customHeight="1">
      <c r="A15" s="110">
        <v>4</v>
      </c>
      <c r="B15" s="91" t="s">
        <v>106</v>
      </c>
      <c r="C15" s="94" t="s">
        <v>107</v>
      </c>
      <c r="D15" s="111" t="s">
        <v>109</v>
      </c>
      <c r="E15" s="121">
        <v>7</v>
      </c>
      <c r="F15" s="121">
        <v>0</v>
      </c>
      <c r="G15" s="121">
        <v>0</v>
      </c>
      <c r="H15" s="121">
        <v>7</v>
      </c>
      <c r="I15" s="121">
        <v>152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32">
        <f t="shared" si="3"/>
        <v>9354000</v>
      </c>
      <c r="P15" s="132">
        <f t="shared" si="4"/>
        <v>0</v>
      </c>
      <c r="Q15" s="132">
        <f t="shared" si="5"/>
        <v>0</v>
      </c>
      <c r="R15" s="132">
        <f t="shared" si="6"/>
        <v>0</v>
      </c>
      <c r="S15" s="132">
        <f t="shared" si="7"/>
        <v>9354000</v>
      </c>
      <c r="T15" s="121"/>
      <c r="U15" s="121"/>
      <c r="V15" s="103">
        <f t="shared" si="1"/>
        <v>152</v>
      </c>
    </row>
    <row r="16" spans="1:24" s="103" customFormat="1" ht="25.9" customHeight="1">
      <c r="A16" s="110">
        <v>5</v>
      </c>
      <c r="B16" s="91" t="s">
        <v>86</v>
      </c>
      <c r="C16" s="94" t="s">
        <v>87</v>
      </c>
      <c r="D16" s="111" t="s">
        <v>8</v>
      </c>
      <c r="E16" s="121">
        <v>12</v>
      </c>
      <c r="F16" s="121">
        <v>0</v>
      </c>
      <c r="G16" s="121">
        <v>0</v>
      </c>
      <c r="H16" s="121">
        <v>12</v>
      </c>
      <c r="I16" s="121">
        <v>252</v>
      </c>
      <c r="J16" s="121">
        <v>8</v>
      </c>
      <c r="K16" s="121">
        <v>0</v>
      </c>
      <c r="L16" s="121">
        <v>0</v>
      </c>
      <c r="M16" s="121">
        <v>0</v>
      </c>
      <c r="N16" s="121">
        <v>0</v>
      </c>
      <c r="O16" s="132">
        <f t="shared" si="3"/>
        <v>15508000</v>
      </c>
      <c r="P16" s="132">
        <f t="shared" si="4"/>
        <v>0</v>
      </c>
      <c r="Q16" s="132">
        <f t="shared" si="5"/>
        <v>0</v>
      </c>
      <c r="R16" s="132">
        <f t="shared" si="6"/>
        <v>0</v>
      </c>
      <c r="S16" s="132">
        <f t="shared" si="7"/>
        <v>15508000</v>
      </c>
      <c r="T16" s="121"/>
      <c r="U16" s="121"/>
      <c r="V16" s="103">
        <f t="shared" si="1"/>
        <v>260</v>
      </c>
    </row>
    <row r="17" spans="1:25" s="103" customFormat="1" ht="25.9" customHeight="1">
      <c r="A17" s="110">
        <v>6</v>
      </c>
      <c r="B17" s="91" t="s">
        <v>88</v>
      </c>
      <c r="C17" s="94" t="s">
        <v>71</v>
      </c>
      <c r="D17" s="111" t="s">
        <v>8</v>
      </c>
      <c r="E17" s="121">
        <v>12</v>
      </c>
      <c r="F17" s="121">
        <v>0</v>
      </c>
      <c r="G17" s="121">
        <v>0</v>
      </c>
      <c r="H17" s="121">
        <v>12</v>
      </c>
      <c r="I17" s="121">
        <v>259</v>
      </c>
      <c r="J17" s="121">
        <v>1</v>
      </c>
      <c r="K17" s="121">
        <v>0</v>
      </c>
      <c r="L17" s="121">
        <v>0</v>
      </c>
      <c r="M17" s="121">
        <v>0</v>
      </c>
      <c r="N17" s="121">
        <v>0</v>
      </c>
      <c r="O17" s="132">
        <f t="shared" si="3"/>
        <v>15938000</v>
      </c>
      <c r="P17" s="132">
        <f t="shared" si="4"/>
        <v>0</v>
      </c>
      <c r="Q17" s="132">
        <f t="shared" si="5"/>
        <v>0</v>
      </c>
      <c r="R17" s="132">
        <f t="shared" si="6"/>
        <v>0</v>
      </c>
      <c r="S17" s="132">
        <f t="shared" si="7"/>
        <v>15938000</v>
      </c>
      <c r="T17" s="121"/>
      <c r="U17" s="107"/>
      <c r="V17" s="103">
        <f t="shared" si="1"/>
        <v>260</v>
      </c>
      <c r="Y17" s="103" t="s">
        <v>42</v>
      </c>
    </row>
    <row r="18" spans="1:25" s="103" customFormat="1" ht="25.9" customHeight="1">
      <c r="A18" s="110">
        <v>7</v>
      </c>
      <c r="B18" s="91" t="s">
        <v>104</v>
      </c>
      <c r="C18" s="94" t="s">
        <v>105</v>
      </c>
      <c r="D18" s="111" t="s">
        <v>8</v>
      </c>
      <c r="E18" s="121">
        <v>3</v>
      </c>
      <c r="F18" s="121">
        <v>0</v>
      </c>
      <c r="G18" s="121">
        <v>0</v>
      </c>
      <c r="H18" s="121">
        <v>3</v>
      </c>
      <c r="I18" s="121">
        <v>55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32">
        <f t="shared" si="3"/>
        <v>3385000</v>
      </c>
      <c r="P18" s="132">
        <f t="shared" si="4"/>
        <v>0</v>
      </c>
      <c r="Q18" s="132">
        <f t="shared" si="5"/>
        <v>0</v>
      </c>
      <c r="R18" s="132">
        <f t="shared" si="6"/>
        <v>0</v>
      </c>
      <c r="S18" s="132">
        <f t="shared" si="7"/>
        <v>3385000</v>
      </c>
      <c r="T18" s="121"/>
      <c r="U18" s="107"/>
    </row>
    <row r="19" spans="1:25" s="103" customFormat="1" ht="25.9" customHeight="1">
      <c r="A19" s="96">
        <v>8</v>
      </c>
      <c r="B19" s="126" t="s">
        <v>85</v>
      </c>
      <c r="C19" s="127" t="s">
        <v>63</v>
      </c>
      <c r="D19" s="111" t="s">
        <v>8</v>
      </c>
      <c r="E19" s="122">
        <v>8</v>
      </c>
      <c r="F19" s="122">
        <v>0</v>
      </c>
      <c r="G19" s="122">
        <v>0</v>
      </c>
      <c r="H19" s="122">
        <v>8</v>
      </c>
      <c r="I19" s="122">
        <v>173</v>
      </c>
      <c r="J19" s="122">
        <v>1</v>
      </c>
      <c r="K19" s="122">
        <v>0</v>
      </c>
      <c r="L19" s="122">
        <v>0</v>
      </c>
      <c r="M19" s="122">
        <v>0</v>
      </c>
      <c r="N19" s="122">
        <v>0</v>
      </c>
      <c r="O19" s="133">
        <f t="shared" si="3"/>
        <v>10646000</v>
      </c>
      <c r="P19" s="133">
        <f t="shared" si="4"/>
        <v>0</v>
      </c>
      <c r="Q19" s="133">
        <f t="shared" si="5"/>
        <v>0</v>
      </c>
      <c r="R19" s="133">
        <f t="shared" si="6"/>
        <v>0</v>
      </c>
      <c r="S19" s="133">
        <f t="shared" si="7"/>
        <v>10646000</v>
      </c>
      <c r="T19" s="122"/>
      <c r="U19" s="121"/>
      <c r="V19" s="103">
        <f>I19+J19+K19+L19+M19+N19</f>
        <v>174</v>
      </c>
    </row>
    <row r="20" spans="1:25" s="103" customFormat="1" ht="24" customHeight="1">
      <c r="A20" s="119"/>
      <c r="B20" s="311" t="s">
        <v>1</v>
      </c>
      <c r="C20" s="312"/>
      <c r="D20" s="113"/>
      <c r="E20" s="128">
        <f>E11+E8</f>
        <v>84</v>
      </c>
      <c r="F20" s="128">
        <f t="shared" ref="F20:S20" si="8">F11+F8</f>
        <v>6</v>
      </c>
      <c r="G20" s="128">
        <f t="shared" si="8"/>
        <v>0</v>
      </c>
      <c r="H20" s="128">
        <f t="shared" si="8"/>
        <v>90</v>
      </c>
      <c r="I20" s="128">
        <f t="shared" si="8"/>
        <v>1791</v>
      </c>
      <c r="J20" s="128">
        <f t="shared" si="8"/>
        <v>21</v>
      </c>
      <c r="K20" s="128">
        <f t="shared" si="8"/>
        <v>129</v>
      </c>
      <c r="L20" s="128">
        <f t="shared" si="8"/>
        <v>0</v>
      </c>
      <c r="M20" s="128">
        <f t="shared" si="8"/>
        <v>0</v>
      </c>
      <c r="N20" s="128">
        <f t="shared" si="8"/>
        <v>0</v>
      </c>
      <c r="O20" s="134">
        <f t="shared" si="8"/>
        <v>110216000</v>
      </c>
      <c r="P20" s="134">
        <f t="shared" si="8"/>
        <v>3969000</v>
      </c>
      <c r="Q20" s="134">
        <f t="shared" si="8"/>
        <v>0</v>
      </c>
      <c r="R20" s="134">
        <f t="shared" si="8"/>
        <v>0</v>
      </c>
      <c r="S20" s="134">
        <f t="shared" si="8"/>
        <v>114185000</v>
      </c>
      <c r="T20" s="125"/>
      <c r="U20" s="117"/>
    </row>
    <row r="21" spans="1:25" s="103" customFormat="1" ht="15.75">
      <c r="B21" s="308" t="s">
        <v>9</v>
      </c>
      <c r="C21" s="308"/>
      <c r="D21" s="308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08" t="s">
        <v>96</v>
      </c>
      <c r="P21" s="308"/>
      <c r="Q21" s="308"/>
      <c r="R21" s="308"/>
      <c r="S21" s="308"/>
      <c r="T21" s="308"/>
    </row>
    <row r="22" spans="1:25" s="103" customFormat="1" ht="15.75"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25" s="103" customFormat="1" ht="15.75"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25" s="103" customFormat="1" ht="15.75"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5" s="103" customFormat="1" ht="15.75"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5" s="103" customFormat="1" ht="15.75"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25" s="103" customFormat="1" ht="15.75">
      <c r="B27" s="308" t="s">
        <v>99</v>
      </c>
      <c r="C27" s="308"/>
      <c r="D27" s="308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08" t="s">
        <v>108</v>
      </c>
      <c r="P27" s="308"/>
      <c r="Q27" s="308"/>
      <c r="R27" s="308"/>
      <c r="S27" s="308"/>
      <c r="T27" s="308"/>
    </row>
    <row r="28" spans="1:25" s="103" customFormat="1" ht="15.75"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</sheetData>
  <mergeCells count="24">
    <mergeCell ref="A1:H1"/>
    <mergeCell ref="D6:D7"/>
    <mergeCell ref="E6:H6"/>
    <mergeCell ref="I6:J6"/>
    <mergeCell ref="K6:L6"/>
    <mergeCell ref="A2:F2"/>
    <mergeCell ref="A4:T4"/>
    <mergeCell ref="T5:U5"/>
    <mergeCell ref="A6:A7"/>
    <mergeCell ref="B6:C7"/>
    <mergeCell ref="Q6:R6"/>
    <mergeCell ref="B27:D27"/>
    <mergeCell ref="O21:T21"/>
    <mergeCell ref="O27:T27"/>
    <mergeCell ref="U6:U7"/>
    <mergeCell ref="B20:C20"/>
    <mergeCell ref="B21:D21"/>
    <mergeCell ref="B8:C8"/>
    <mergeCell ref="B11:C11"/>
    <mergeCell ref="M6:M7"/>
    <mergeCell ref="N6:N7"/>
    <mergeCell ref="O6:P6"/>
    <mergeCell ref="S6:S7"/>
    <mergeCell ref="T6:T7"/>
  </mergeCells>
  <pageMargins left="0.34" right="0.2" top="0.31" bottom="0.28999999999999998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V31"/>
  <sheetViews>
    <sheetView zoomScale="55" zoomScaleNormal="55" workbookViewId="0">
      <selection activeCell="AE17" sqref="AE17"/>
    </sheetView>
  </sheetViews>
  <sheetFormatPr defaultColWidth="9" defaultRowHeight="15.75"/>
  <cols>
    <col min="1" max="1" width="3.75" style="37" customWidth="1"/>
    <col min="2" max="2" width="19.625" style="8" customWidth="1"/>
    <col min="3" max="3" width="10.625" style="8" customWidth="1"/>
    <col min="4" max="4" width="5.5" style="8" customWidth="1"/>
    <col min="5" max="6" width="8.5" style="8" hidden="1" customWidth="1"/>
    <col min="7" max="7" width="6.75" style="8" customWidth="1"/>
    <col min="8" max="8" width="5.25" style="8" customWidth="1"/>
    <col min="9" max="10" width="8.5" style="8" hidden="1" customWidth="1"/>
    <col min="11" max="11" width="6.75" style="8" customWidth="1"/>
    <col min="12" max="12" width="4.75" style="8" customWidth="1"/>
    <col min="13" max="14" width="8.5" style="8" hidden="1" customWidth="1"/>
    <col min="15" max="15" width="6.75" style="8" customWidth="1"/>
    <col min="16" max="16" width="4.625" style="8" customWidth="1"/>
    <col min="17" max="18" width="8.5" style="8" hidden="1" customWidth="1"/>
    <col min="19" max="19" width="6.75" style="8" customWidth="1"/>
    <col min="20" max="20" width="4.875" style="8" customWidth="1"/>
    <col min="21" max="22" width="8.5" style="8" hidden="1" customWidth="1"/>
    <col min="23" max="23" width="6.75" style="8" customWidth="1"/>
    <col min="24" max="24" width="5.375" style="8" customWidth="1"/>
    <col min="25" max="26" width="8.5" style="8" hidden="1" customWidth="1"/>
    <col min="27" max="27" width="6.75" style="8" customWidth="1"/>
    <col min="28" max="28" width="5.25" style="8" customWidth="1"/>
    <col min="29" max="29" width="9.875" style="8" hidden="1" customWidth="1"/>
    <col min="30" max="30" width="11.125" style="8" hidden="1" customWidth="1"/>
    <col min="31" max="31" width="6.75" style="8" customWidth="1"/>
    <col min="32" max="32" width="5.625" style="8" customWidth="1"/>
    <col min="33" max="34" width="8.5" style="8" hidden="1" customWidth="1"/>
    <col min="35" max="35" width="6.75" style="8" customWidth="1"/>
    <col min="36" max="36" width="4.875" style="8" customWidth="1"/>
    <col min="37" max="38" width="8.5" style="8" hidden="1" customWidth="1"/>
    <col min="39" max="39" width="6.75" style="8" customWidth="1"/>
    <col min="40" max="40" width="4.75" style="8" customWidth="1"/>
    <col min="41" max="42" width="8.5" style="8" hidden="1" customWidth="1"/>
    <col min="43" max="43" width="6.75" style="8" customWidth="1"/>
    <col min="44" max="44" width="4.625" style="8" customWidth="1"/>
    <col min="45" max="46" width="8.5" style="8" hidden="1" customWidth="1"/>
    <col min="47" max="47" width="6.75" style="8" customWidth="1"/>
    <col min="48" max="48" width="4.375" style="8" customWidth="1"/>
    <col min="49" max="50" width="8.5" style="8" hidden="1" customWidth="1"/>
    <col min="51" max="51" width="6.75" style="8" customWidth="1"/>
    <col min="52" max="52" width="6" style="8" customWidth="1"/>
    <col min="53" max="54" width="5.875" style="8" customWidth="1"/>
    <col min="55" max="56" width="9.875" style="8" hidden="1" customWidth="1"/>
    <col min="57" max="57" width="9.5" style="8" customWidth="1"/>
    <col min="58" max="59" width="15.75" style="44" customWidth="1"/>
    <col min="60" max="16384" width="9" style="8"/>
  </cols>
  <sheetData>
    <row r="1" spans="1:59" ht="15" customHeight="1">
      <c r="A1" s="342" t="s">
        <v>43</v>
      </c>
      <c r="B1" s="342"/>
      <c r="C1" s="342"/>
      <c r="D1" s="342"/>
      <c r="E1" s="342"/>
      <c r="F1" s="342"/>
      <c r="G1" s="342"/>
      <c r="H1" s="342"/>
      <c r="I1" s="37"/>
      <c r="J1" s="37"/>
      <c r="K1" s="37"/>
      <c r="L1" s="37"/>
      <c r="M1" s="37"/>
      <c r="N1" s="37"/>
      <c r="O1" s="37"/>
      <c r="AZ1" s="349"/>
      <c r="BA1" s="349"/>
      <c r="BB1" s="349"/>
      <c r="BC1" s="349"/>
      <c r="BD1" s="349"/>
      <c r="BE1" s="349"/>
    </row>
    <row r="2" spans="1:59" s="3" customFormat="1" ht="13.5" customHeight="1">
      <c r="A2" s="343" t="s">
        <v>12</v>
      </c>
      <c r="B2" s="343"/>
      <c r="C2" s="343"/>
      <c r="D2" s="343"/>
      <c r="E2" s="343"/>
      <c r="F2" s="343"/>
      <c r="G2" s="343"/>
      <c r="H2" s="343"/>
      <c r="P2" s="13"/>
      <c r="Q2" s="13"/>
      <c r="R2" s="13"/>
      <c r="AZ2" s="349"/>
      <c r="BA2" s="349"/>
      <c r="BB2" s="349"/>
      <c r="BC2" s="349"/>
      <c r="BD2" s="349"/>
      <c r="BE2" s="349"/>
      <c r="BF2" s="45"/>
      <c r="BG2" s="45"/>
    </row>
    <row r="3" spans="1:59" ht="6.75" customHeight="1">
      <c r="A3" s="3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59" ht="21" customHeight="1">
      <c r="A4" s="350" t="s">
        <v>151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</row>
    <row r="5" spans="1:59" ht="13.5" customHeight="1"/>
    <row r="6" spans="1:59" s="26" customFormat="1" ht="33" customHeight="1">
      <c r="A6" s="345" t="s">
        <v>5</v>
      </c>
      <c r="B6" s="335" t="s">
        <v>0</v>
      </c>
      <c r="C6" s="337" t="s">
        <v>6</v>
      </c>
      <c r="D6" s="330" t="s">
        <v>20</v>
      </c>
      <c r="E6" s="331"/>
      <c r="F6" s="331"/>
      <c r="G6" s="332"/>
      <c r="H6" s="330" t="s">
        <v>21</v>
      </c>
      <c r="I6" s="331"/>
      <c r="J6" s="331"/>
      <c r="K6" s="332"/>
      <c r="L6" s="330" t="s">
        <v>22</v>
      </c>
      <c r="M6" s="331"/>
      <c r="N6" s="331"/>
      <c r="O6" s="332"/>
      <c r="P6" s="330" t="s">
        <v>23</v>
      </c>
      <c r="Q6" s="331"/>
      <c r="R6" s="331"/>
      <c r="S6" s="332"/>
      <c r="T6" s="330" t="s">
        <v>24</v>
      </c>
      <c r="U6" s="331"/>
      <c r="V6" s="331"/>
      <c r="W6" s="332"/>
      <c r="X6" s="330" t="s">
        <v>25</v>
      </c>
      <c r="Y6" s="331"/>
      <c r="Z6" s="331"/>
      <c r="AA6" s="332"/>
      <c r="AB6" s="330" t="s">
        <v>26</v>
      </c>
      <c r="AC6" s="331"/>
      <c r="AD6" s="331"/>
      <c r="AE6" s="332"/>
      <c r="AF6" s="330" t="s">
        <v>27</v>
      </c>
      <c r="AG6" s="331"/>
      <c r="AH6" s="331"/>
      <c r="AI6" s="332"/>
      <c r="AJ6" s="330" t="s">
        <v>28</v>
      </c>
      <c r="AK6" s="331"/>
      <c r="AL6" s="331"/>
      <c r="AM6" s="332"/>
      <c r="AN6" s="330" t="s">
        <v>29</v>
      </c>
      <c r="AO6" s="331"/>
      <c r="AP6" s="331"/>
      <c r="AQ6" s="332"/>
      <c r="AR6" s="330" t="s">
        <v>30</v>
      </c>
      <c r="AS6" s="331"/>
      <c r="AT6" s="331"/>
      <c r="AU6" s="332"/>
      <c r="AV6" s="330" t="s">
        <v>31</v>
      </c>
      <c r="AW6" s="331"/>
      <c r="AX6" s="331"/>
      <c r="AY6" s="332"/>
      <c r="AZ6" s="330" t="s">
        <v>69</v>
      </c>
      <c r="BA6" s="331"/>
      <c r="BB6" s="331"/>
      <c r="BC6" s="331"/>
      <c r="BD6" s="331"/>
      <c r="BE6" s="332"/>
      <c r="BF6" s="46"/>
      <c r="BG6" s="46"/>
    </row>
    <row r="7" spans="1:59" s="26" customFormat="1" ht="39.75" customHeight="1">
      <c r="A7" s="346"/>
      <c r="B7" s="348"/>
      <c r="C7" s="351"/>
      <c r="D7" s="337" t="s">
        <v>3</v>
      </c>
      <c r="E7" s="333" t="s">
        <v>33</v>
      </c>
      <c r="F7" s="333" t="s">
        <v>34</v>
      </c>
      <c r="G7" s="333" t="s">
        <v>35</v>
      </c>
      <c r="H7" s="337" t="s">
        <v>3</v>
      </c>
      <c r="I7" s="333" t="s">
        <v>33</v>
      </c>
      <c r="J7" s="333" t="s">
        <v>34</v>
      </c>
      <c r="K7" s="333" t="s">
        <v>35</v>
      </c>
      <c r="L7" s="337" t="s">
        <v>3</v>
      </c>
      <c r="M7" s="333" t="s">
        <v>33</v>
      </c>
      <c r="N7" s="339" t="s">
        <v>34</v>
      </c>
      <c r="O7" s="335" t="s">
        <v>35</v>
      </c>
      <c r="P7" s="337" t="s">
        <v>3</v>
      </c>
      <c r="Q7" s="333" t="s">
        <v>33</v>
      </c>
      <c r="R7" s="339" t="s">
        <v>34</v>
      </c>
      <c r="S7" s="335" t="s">
        <v>35</v>
      </c>
      <c r="T7" s="337" t="s">
        <v>3</v>
      </c>
      <c r="U7" s="333" t="s">
        <v>33</v>
      </c>
      <c r="V7" s="339" t="s">
        <v>34</v>
      </c>
      <c r="W7" s="335" t="s">
        <v>35</v>
      </c>
      <c r="X7" s="337" t="s">
        <v>3</v>
      </c>
      <c r="Y7" s="333" t="s">
        <v>33</v>
      </c>
      <c r="Z7" s="339" t="s">
        <v>34</v>
      </c>
      <c r="AA7" s="335" t="s">
        <v>35</v>
      </c>
      <c r="AB7" s="337" t="s">
        <v>3</v>
      </c>
      <c r="AC7" s="333" t="s">
        <v>33</v>
      </c>
      <c r="AD7" s="339" t="s">
        <v>34</v>
      </c>
      <c r="AE7" s="335" t="s">
        <v>35</v>
      </c>
      <c r="AF7" s="337" t="s">
        <v>3</v>
      </c>
      <c r="AG7" s="333" t="s">
        <v>33</v>
      </c>
      <c r="AH7" s="339" t="s">
        <v>34</v>
      </c>
      <c r="AI7" s="335" t="s">
        <v>35</v>
      </c>
      <c r="AJ7" s="337" t="s">
        <v>3</v>
      </c>
      <c r="AK7" s="333" t="s">
        <v>33</v>
      </c>
      <c r="AL7" s="339" t="s">
        <v>34</v>
      </c>
      <c r="AM7" s="335" t="s">
        <v>35</v>
      </c>
      <c r="AN7" s="337" t="s">
        <v>3</v>
      </c>
      <c r="AO7" s="333" t="s">
        <v>33</v>
      </c>
      <c r="AP7" s="339" t="s">
        <v>34</v>
      </c>
      <c r="AQ7" s="335" t="s">
        <v>35</v>
      </c>
      <c r="AR7" s="337" t="s">
        <v>3</v>
      </c>
      <c r="AS7" s="333" t="s">
        <v>33</v>
      </c>
      <c r="AT7" s="339" t="s">
        <v>34</v>
      </c>
      <c r="AU7" s="335" t="s">
        <v>35</v>
      </c>
      <c r="AV7" s="337" t="s">
        <v>3</v>
      </c>
      <c r="AW7" s="333" t="s">
        <v>33</v>
      </c>
      <c r="AX7" s="339" t="s">
        <v>34</v>
      </c>
      <c r="AY7" s="335" t="s">
        <v>35</v>
      </c>
      <c r="AZ7" s="341" t="s">
        <v>3</v>
      </c>
      <c r="BA7" s="341"/>
      <c r="BB7" s="341"/>
      <c r="BC7" s="97" t="s">
        <v>32</v>
      </c>
      <c r="BD7" s="98"/>
      <c r="BE7" s="339" t="s">
        <v>35</v>
      </c>
      <c r="BF7" s="46"/>
      <c r="BG7" s="46"/>
    </row>
    <row r="8" spans="1:59" s="27" customFormat="1" ht="37.9" customHeight="1">
      <c r="A8" s="347"/>
      <c r="B8" s="336"/>
      <c r="C8" s="338"/>
      <c r="D8" s="338"/>
      <c r="E8" s="334"/>
      <c r="F8" s="334"/>
      <c r="G8" s="334"/>
      <c r="H8" s="338"/>
      <c r="I8" s="334"/>
      <c r="J8" s="334"/>
      <c r="K8" s="334"/>
      <c r="L8" s="338"/>
      <c r="M8" s="334"/>
      <c r="N8" s="340"/>
      <c r="O8" s="336" t="s">
        <v>35</v>
      </c>
      <c r="P8" s="338"/>
      <c r="Q8" s="334"/>
      <c r="R8" s="340"/>
      <c r="S8" s="336" t="s">
        <v>35</v>
      </c>
      <c r="T8" s="338"/>
      <c r="U8" s="334"/>
      <c r="V8" s="340"/>
      <c r="W8" s="336" t="s">
        <v>35</v>
      </c>
      <c r="X8" s="338"/>
      <c r="Y8" s="334"/>
      <c r="Z8" s="340"/>
      <c r="AA8" s="336" t="s">
        <v>35</v>
      </c>
      <c r="AB8" s="338"/>
      <c r="AC8" s="334"/>
      <c r="AD8" s="340"/>
      <c r="AE8" s="336" t="s">
        <v>35</v>
      </c>
      <c r="AF8" s="338"/>
      <c r="AG8" s="334"/>
      <c r="AH8" s="340"/>
      <c r="AI8" s="336" t="s">
        <v>35</v>
      </c>
      <c r="AJ8" s="338"/>
      <c r="AK8" s="334"/>
      <c r="AL8" s="340"/>
      <c r="AM8" s="336" t="s">
        <v>35</v>
      </c>
      <c r="AN8" s="338"/>
      <c r="AO8" s="334"/>
      <c r="AP8" s="340"/>
      <c r="AQ8" s="336" t="s">
        <v>35</v>
      </c>
      <c r="AR8" s="338"/>
      <c r="AS8" s="334"/>
      <c r="AT8" s="340"/>
      <c r="AU8" s="336" t="s">
        <v>35</v>
      </c>
      <c r="AV8" s="338"/>
      <c r="AW8" s="334"/>
      <c r="AX8" s="340"/>
      <c r="AY8" s="336" t="s">
        <v>35</v>
      </c>
      <c r="AZ8" s="42" t="s">
        <v>36</v>
      </c>
      <c r="BA8" s="42" t="s">
        <v>37</v>
      </c>
      <c r="BB8" s="42" t="s">
        <v>38</v>
      </c>
      <c r="BC8" s="43" t="s">
        <v>33</v>
      </c>
      <c r="BD8" s="43" t="s">
        <v>34</v>
      </c>
      <c r="BE8" s="340"/>
      <c r="BF8" s="47" t="s">
        <v>68</v>
      </c>
      <c r="BG8" s="48"/>
    </row>
    <row r="9" spans="1:59" ht="44.65" customHeight="1">
      <c r="A9" s="23">
        <v>1</v>
      </c>
      <c r="B9" s="151" t="s">
        <v>57</v>
      </c>
      <c r="C9" s="138" t="s">
        <v>4</v>
      </c>
      <c r="D9" s="10" t="s">
        <v>37</v>
      </c>
      <c r="E9" s="28"/>
      <c r="F9" s="28"/>
      <c r="G9" s="35">
        <v>5496000</v>
      </c>
      <c r="H9" s="135" t="s">
        <v>36</v>
      </c>
      <c r="I9" s="28"/>
      <c r="J9" s="28"/>
      <c r="K9" s="35"/>
      <c r="L9" s="135" t="s">
        <v>36</v>
      </c>
      <c r="M9" s="28"/>
      <c r="N9" s="28"/>
      <c r="O9" s="35"/>
      <c r="P9" s="135" t="s">
        <v>36</v>
      </c>
      <c r="Q9" s="32"/>
      <c r="R9" s="32"/>
      <c r="S9" s="36"/>
      <c r="T9" s="135" t="s">
        <v>36</v>
      </c>
      <c r="U9" s="28"/>
      <c r="V9" s="28"/>
      <c r="W9" s="35"/>
      <c r="X9" s="135" t="s">
        <v>36</v>
      </c>
      <c r="Y9" s="28"/>
      <c r="Z9" s="28"/>
      <c r="AA9" s="35"/>
      <c r="AB9" s="135" t="s">
        <v>37</v>
      </c>
      <c r="AC9" s="28"/>
      <c r="AD9" s="28"/>
      <c r="AE9" s="35">
        <v>6296000</v>
      </c>
      <c r="AF9" s="135" t="s">
        <v>36</v>
      </c>
      <c r="AG9" s="28"/>
      <c r="AH9" s="28"/>
      <c r="AI9" s="35"/>
      <c r="AJ9" s="135" t="s">
        <v>37</v>
      </c>
      <c r="AK9" s="33"/>
      <c r="AL9" s="33"/>
      <c r="AM9" s="35">
        <v>6296000</v>
      </c>
      <c r="AN9" s="135" t="s">
        <v>36</v>
      </c>
      <c r="AO9" s="28"/>
      <c r="AP9" s="28"/>
      <c r="AQ9" s="29"/>
      <c r="AR9" s="135" t="s">
        <v>36</v>
      </c>
      <c r="AS9" s="28"/>
      <c r="AT9" s="28"/>
      <c r="AU9" s="35"/>
      <c r="AV9" s="135" t="s">
        <v>36</v>
      </c>
      <c r="AW9" s="28"/>
      <c r="AX9" s="28"/>
      <c r="AY9" s="29"/>
      <c r="AZ9" s="58">
        <f t="shared" ref="AZ9:AZ16" si="0">COUNTIF(D9:AY9,"A")+COUNTIF(D9:AY9,"1/2A")*0.5</f>
        <v>9</v>
      </c>
      <c r="BA9" s="34">
        <f t="shared" ref="BA9:BA16" si="1">COUNTIF(D9:AY9,"B")+COUNTIF(D9:AY9,"1/2B")*0.5</f>
        <v>3</v>
      </c>
      <c r="BB9" s="34">
        <f t="shared" ref="BB9:BB16" si="2">COUNTIF(D9:AY9,"C")+COUNTIF(D9:AY9,"1/2C")*0.5</f>
        <v>0</v>
      </c>
      <c r="BC9" s="17"/>
      <c r="BD9" s="17"/>
      <c r="BE9" s="17">
        <f>AY9+AU9+AQ9+AM9+AI9+AE9+AA9+W9+S9+O9+K9+G9</f>
        <v>18088000</v>
      </c>
      <c r="BF9" s="49">
        <f t="shared" ref="BF9:BF14" si="3">AZ9+BA9</f>
        <v>12</v>
      </c>
      <c r="BG9" s="49" t="e">
        <f>BE9-#REF!</f>
        <v>#REF!</v>
      </c>
    </row>
    <row r="10" spans="1:59" ht="44.65" customHeight="1">
      <c r="A10" s="23">
        <v>2</v>
      </c>
      <c r="B10" s="151" t="s">
        <v>16</v>
      </c>
      <c r="C10" s="23" t="s">
        <v>10</v>
      </c>
      <c r="D10" s="19" t="s">
        <v>36</v>
      </c>
      <c r="E10" s="32">
        <v>2573000</v>
      </c>
      <c r="F10" s="32">
        <v>2573000</v>
      </c>
      <c r="G10" s="36"/>
      <c r="H10" s="135" t="s">
        <v>36</v>
      </c>
      <c r="I10" s="32"/>
      <c r="J10" s="32"/>
      <c r="K10" s="36"/>
      <c r="L10" s="135" t="s">
        <v>36</v>
      </c>
      <c r="M10" s="32"/>
      <c r="N10" s="32"/>
      <c r="O10" s="36"/>
      <c r="P10" s="135" t="s">
        <v>36</v>
      </c>
      <c r="Q10" s="32"/>
      <c r="R10" s="32"/>
      <c r="S10" s="36"/>
      <c r="T10" s="135" t="s">
        <v>36</v>
      </c>
      <c r="U10" s="32"/>
      <c r="V10" s="32"/>
      <c r="W10" s="36"/>
      <c r="X10" s="135" t="s">
        <v>36</v>
      </c>
      <c r="Y10" s="32"/>
      <c r="Z10" s="32"/>
      <c r="AA10" s="36"/>
      <c r="AB10" s="135" t="s">
        <v>37</v>
      </c>
      <c r="AC10" s="32"/>
      <c r="AD10" s="32"/>
      <c r="AE10" s="36">
        <v>3936000</v>
      </c>
      <c r="AF10" s="135" t="s">
        <v>37</v>
      </c>
      <c r="AG10" s="32"/>
      <c r="AH10" s="32"/>
      <c r="AI10" s="36">
        <v>3936000</v>
      </c>
      <c r="AJ10" s="135" t="s">
        <v>36</v>
      </c>
      <c r="AK10" s="33"/>
      <c r="AL10" s="33"/>
      <c r="AM10" s="20"/>
      <c r="AN10" s="135" t="s">
        <v>36</v>
      </c>
      <c r="AO10" s="32"/>
      <c r="AP10" s="32"/>
      <c r="AQ10" s="29"/>
      <c r="AR10" s="135" t="s">
        <v>36</v>
      </c>
      <c r="AS10" s="32"/>
      <c r="AT10" s="32"/>
      <c r="AU10" s="36"/>
      <c r="AV10" s="135" t="s">
        <v>36</v>
      </c>
      <c r="AW10" s="32"/>
      <c r="AX10" s="32"/>
      <c r="AY10" s="29"/>
      <c r="AZ10" s="58">
        <f t="shared" si="0"/>
        <v>10</v>
      </c>
      <c r="BA10" s="34">
        <f t="shared" si="1"/>
        <v>2</v>
      </c>
      <c r="BB10" s="34">
        <f t="shared" si="2"/>
        <v>0</v>
      </c>
      <c r="BC10" s="17">
        <f t="shared" ref="BC10:BE14" si="4">AW10+AS10+AO10+AK10+AG10+AC10+Y10+U10+Q10+M10+I10+E10</f>
        <v>2573000</v>
      </c>
      <c r="BD10" s="17">
        <f t="shared" si="4"/>
        <v>2573000</v>
      </c>
      <c r="BE10" s="17">
        <f t="shared" si="4"/>
        <v>7872000</v>
      </c>
      <c r="BF10" s="49">
        <f t="shared" si="3"/>
        <v>12</v>
      </c>
      <c r="BG10" s="49" t="e">
        <f>BE10-#REF!</f>
        <v>#REF!</v>
      </c>
    </row>
    <row r="11" spans="1:59" ht="44.65" customHeight="1">
      <c r="A11" s="23">
        <v>3</v>
      </c>
      <c r="B11" s="141" t="s">
        <v>17</v>
      </c>
      <c r="C11" s="138" t="s">
        <v>10</v>
      </c>
      <c r="D11" s="10" t="s">
        <v>36</v>
      </c>
      <c r="E11" s="28">
        <v>2573000</v>
      </c>
      <c r="F11" s="28">
        <v>2573000</v>
      </c>
      <c r="G11" s="35"/>
      <c r="H11" s="135" t="s">
        <v>36</v>
      </c>
      <c r="I11" s="28"/>
      <c r="J11" s="28"/>
      <c r="K11" s="35"/>
      <c r="L11" s="135" t="s">
        <v>36</v>
      </c>
      <c r="M11" s="28"/>
      <c r="N11" s="28"/>
      <c r="O11" s="35"/>
      <c r="P11" s="135" t="s">
        <v>36</v>
      </c>
      <c r="Q11" s="32"/>
      <c r="R11" s="32"/>
      <c r="S11" s="36"/>
      <c r="T11" s="135" t="s">
        <v>36</v>
      </c>
      <c r="U11" s="28"/>
      <c r="V11" s="28"/>
      <c r="W11" s="35"/>
      <c r="X11" s="135" t="s">
        <v>36</v>
      </c>
      <c r="Y11" s="28"/>
      <c r="Z11" s="28"/>
      <c r="AA11" s="35"/>
      <c r="AB11" s="135" t="s">
        <v>36</v>
      </c>
      <c r="AC11" s="28"/>
      <c r="AD11" s="28"/>
      <c r="AE11" s="35"/>
      <c r="AF11" s="135" t="s">
        <v>36</v>
      </c>
      <c r="AG11" s="28"/>
      <c r="AH11" s="28"/>
      <c r="AI11" s="35"/>
      <c r="AJ11" s="135" t="s">
        <v>36</v>
      </c>
      <c r="AK11" s="33"/>
      <c r="AL11" s="33"/>
      <c r="AM11" s="7"/>
      <c r="AN11" s="135" t="s">
        <v>36</v>
      </c>
      <c r="AO11" s="28"/>
      <c r="AP11" s="28"/>
      <c r="AQ11" s="29"/>
      <c r="AR11" s="135" t="s">
        <v>36</v>
      </c>
      <c r="AS11" s="28"/>
      <c r="AT11" s="28"/>
      <c r="AU11" s="35"/>
      <c r="AV11" s="135" t="s">
        <v>36</v>
      </c>
      <c r="AW11" s="28"/>
      <c r="AX11" s="28"/>
      <c r="AY11" s="29"/>
      <c r="AZ11" s="58">
        <f t="shared" si="0"/>
        <v>12</v>
      </c>
      <c r="BA11" s="34">
        <f t="shared" si="1"/>
        <v>0</v>
      </c>
      <c r="BB11" s="34">
        <f t="shared" si="2"/>
        <v>0</v>
      </c>
      <c r="BC11" s="17">
        <f t="shared" si="4"/>
        <v>2573000</v>
      </c>
      <c r="BD11" s="17">
        <f t="shared" si="4"/>
        <v>2573000</v>
      </c>
      <c r="BE11" s="17">
        <f t="shared" si="4"/>
        <v>0</v>
      </c>
      <c r="BF11" s="49">
        <f t="shared" si="3"/>
        <v>12</v>
      </c>
      <c r="BG11" s="49" t="e">
        <f>BE11-#REF!</f>
        <v>#REF!</v>
      </c>
    </row>
    <row r="12" spans="1:59" ht="44.65" customHeight="1">
      <c r="A12" s="23">
        <v>4</v>
      </c>
      <c r="B12" s="151" t="s">
        <v>99</v>
      </c>
      <c r="C12" s="138" t="s">
        <v>10</v>
      </c>
      <c r="D12" s="10"/>
      <c r="E12" s="28"/>
      <c r="F12" s="28"/>
      <c r="G12" s="35"/>
      <c r="H12" s="135"/>
      <c r="I12" s="28"/>
      <c r="J12" s="28"/>
      <c r="K12" s="35"/>
      <c r="L12" s="135"/>
      <c r="M12" s="28"/>
      <c r="N12" s="28"/>
      <c r="O12" s="35"/>
      <c r="P12" s="135"/>
      <c r="Q12" s="32"/>
      <c r="R12" s="32"/>
      <c r="S12" s="36"/>
      <c r="T12" s="135"/>
      <c r="U12" s="28"/>
      <c r="V12" s="28"/>
      <c r="W12" s="35"/>
      <c r="X12" s="135" t="s">
        <v>36</v>
      </c>
      <c r="Y12" s="28"/>
      <c r="Z12" s="28"/>
      <c r="AA12" s="35"/>
      <c r="AB12" s="135" t="s">
        <v>36</v>
      </c>
      <c r="AC12" s="28"/>
      <c r="AD12" s="28"/>
      <c r="AE12" s="35"/>
      <c r="AF12" s="135" t="s">
        <v>36</v>
      </c>
      <c r="AG12" s="28"/>
      <c r="AH12" s="28"/>
      <c r="AI12" s="35"/>
      <c r="AJ12" s="135" t="s">
        <v>36</v>
      </c>
      <c r="AK12" s="14"/>
      <c r="AL12" s="14"/>
      <c r="AM12" s="7"/>
      <c r="AN12" s="135" t="s">
        <v>36</v>
      </c>
      <c r="AO12" s="28"/>
      <c r="AP12" s="28"/>
      <c r="AQ12" s="29"/>
      <c r="AR12" s="135" t="s">
        <v>36</v>
      </c>
      <c r="AS12" s="28"/>
      <c r="AT12" s="28"/>
      <c r="AU12" s="35"/>
      <c r="AV12" s="135" t="s">
        <v>36</v>
      </c>
      <c r="AW12" s="28"/>
      <c r="AX12" s="28"/>
      <c r="AY12" s="29"/>
      <c r="AZ12" s="58">
        <f t="shared" si="0"/>
        <v>7</v>
      </c>
      <c r="BA12" s="34">
        <f t="shared" si="1"/>
        <v>0</v>
      </c>
      <c r="BB12" s="34">
        <f t="shared" si="2"/>
        <v>0</v>
      </c>
      <c r="BC12" s="17">
        <f t="shared" si="4"/>
        <v>0</v>
      </c>
      <c r="BD12" s="17">
        <f t="shared" si="4"/>
        <v>0</v>
      </c>
      <c r="BE12" s="17">
        <f t="shared" si="4"/>
        <v>0</v>
      </c>
      <c r="BF12" s="49">
        <f t="shared" si="3"/>
        <v>7</v>
      </c>
      <c r="BG12" s="49" t="e">
        <f>BE12-#REF!</f>
        <v>#REF!</v>
      </c>
    </row>
    <row r="13" spans="1:59" ht="44.65" customHeight="1">
      <c r="A13" s="23">
        <v>5</v>
      </c>
      <c r="B13" s="152" t="s">
        <v>41</v>
      </c>
      <c r="C13" s="138" t="s">
        <v>8</v>
      </c>
      <c r="D13" s="10" t="s">
        <v>36</v>
      </c>
      <c r="E13" s="28">
        <v>1388000</v>
      </c>
      <c r="F13" s="28">
        <v>1388000</v>
      </c>
      <c r="G13" s="35"/>
      <c r="H13" s="135" t="s">
        <v>36</v>
      </c>
      <c r="I13" s="28"/>
      <c r="J13" s="28"/>
      <c r="K13" s="35"/>
      <c r="L13" s="135" t="s">
        <v>36</v>
      </c>
      <c r="M13" s="28"/>
      <c r="N13" s="28"/>
      <c r="O13" s="35"/>
      <c r="P13" s="135" t="s">
        <v>36</v>
      </c>
      <c r="Q13" s="32"/>
      <c r="R13" s="32"/>
      <c r="S13" s="36"/>
      <c r="T13" s="135" t="s">
        <v>36</v>
      </c>
      <c r="U13" s="28"/>
      <c r="V13" s="28"/>
      <c r="W13" s="35"/>
      <c r="X13" s="135" t="s">
        <v>36</v>
      </c>
      <c r="Y13" s="28"/>
      <c r="Z13" s="28"/>
      <c r="AA13" s="35"/>
      <c r="AB13" s="135" t="s">
        <v>36</v>
      </c>
      <c r="AC13" s="28"/>
      <c r="AD13" s="28"/>
      <c r="AE13" s="35"/>
      <c r="AF13" s="135" t="s">
        <v>36</v>
      </c>
      <c r="AG13" s="28"/>
      <c r="AH13" s="28"/>
      <c r="AI13" s="35"/>
      <c r="AJ13" s="135" t="s">
        <v>36</v>
      </c>
      <c r="AK13" s="14"/>
      <c r="AL13" s="14"/>
      <c r="AM13" s="7"/>
      <c r="AN13" s="135" t="s">
        <v>36</v>
      </c>
      <c r="AO13" s="28"/>
      <c r="AP13" s="28"/>
      <c r="AQ13" s="35"/>
      <c r="AR13" s="135" t="s">
        <v>36</v>
      </c>
      <c r="AS13" s="28"/>
      <c r="AT13" s="28"/>
      <c r="AU13" s="35"/>
      <c r="AV13" s="135" t="s">
        <v>36</v>
      </c>
      <c r="AW13" s="28"/>
      <c r="AX13" s="28"/>
      <c r="AY13" s="35"/>
      <c r="AZ13" s="59">
        <f t="shared" si="0"/>
        <v>12</v>
      </c>
      <c r="BA13" s="34">
        <f t="shared" si="1"/>
        <v>0</v>
      </c>
      <c r="BB13" s="34">
        <f t="shared" si="2"/>
        <v>0</v>
      </c>
      <c r="BC13" s="17">
        <f t="shared" si="4"/>
        <v>1388000</v>
      </c>
      <c r="BD13" s="17">
        <f t="shared" si="4"/>
        <v>1388000</v>
      </c>
      <c r="BE13" s="17">
        <f t="shared" si="4"/>
        <v>0</v>
      </c>
      <c r="BF13" s="49">
        <f t="shared" si="3"/>
        <v>12</v>
      </c>
      <c r="BG13" s="49" t="e">
        <f>BE13-#REF!</f>
        <v>#REF!</v>
      </c>
    </row>
    <row r="14" spans="1:59" ht="44.65" customHeight="1">
      <c r="A14" s="23">
        <v>6</v>
      </c>
      <c r="B14" s="57" t="s">
        <v>70</v>
      </c>
      <c r="C14" s="138" t="s">
        <v>8</v>
      </c>
      <c r="D14" s="40" t="s">
        <v>36</v>
      </c>
      <c r="E14" s="41"/>
      <c r="F14" s="41"/>
      <c r="G14" s="29"/>
      <c r="H14" s="135" t="s">
        <v>36</v>
      </c>
      <c r="I14" s="41"/>
      <c r="J14" s="41"/>
      <c r="K14" s="29"/>
      <c r="L14" s="135" t="s">
        <v>36</v>
      </c>
      <c r="M14" s="41"/>
      <c r="N14" s="41"/>
      <c r="O14" s="29"/>
      <c r="P14" s="135" t="s">
        <v>36</v>
      </c>
      <c r="Q14" s="32"/>
      <c r="R14" s="32"/>
      <c r="S14" s="36"/>
      <c r="T14" s="135" t="s">
        <v>36</v>
      </c>
      <c r="U14" s="41"/>
      <c r="V14" s="41"/>
      <c r="W14" s="29"/>
      <c r="X14" s="135" t="s">
        <v>36</v>
      </c>
      <c r="Y14" s="41"/>
      <c r="Z14" s="41"/>
      <c r="AA14" s="29"/>
      <c r="AB14" s="135" t="s">
        <v>36</v>
      </c>
      <c r="AC14" s="41"/>
      <c r="AD14" s="41"/>
      <c r="AE14" s="29"/>
      <c r="AF14" s="135" t="s">
        <v>36</v>
      </c>
      <c r="AG14" s="41"/>
      <c r="AH14" s="41"/>
      <c r="AI14" s="29"/>
      <c r="AJ14" s="135" t="s">
        <v>36</v>
      </c>
      <c r="AK14" s="15"/>
      <c r="AL14" s="15"/>
      <c r="AM14" s="56"/>
      <c r="AN14" s="135" t="s">
        <v>36</v>
      </c>
      <c r="AO14" s="41"/>
      <c r="AP14" s="41"/>
      <c r="AQ14" s="29"/>
      <c r="AR14" s="135" t="s">
        <v>36</v>
      </c>
      <c r="AS14" s="41"/>
      <c r="AT14" s="41"/>
      <c r="AU14" s="35"/>
      <c r="AV14" s="135" t="s">
        <v>36</v>
      </c>
      <c r="AW14" s="41"/>
      <c r="AX14" s="41"/>
      <c r="AY14" s="29"/>
      <c r="AZ14" s="59">
        <f t="shared" si="0"/>
        <v>12</v>
      </c>
      <c r="BA14" s="34">
        <f t="shared" si="1"/>
        <v>0</v>
      </c>
      <c r="BB14" s="34">
        <f t="shared" si="2"/>
        <v>0</v>
      </c>
      <c r="BC14" s="17">
        <f>AW14+AS14+AO14+AK14+AG14+AC14+Y14+U14+Q14+M14+I14+E14</f>
        <v>0</v>
      </c>
      <c r="BD14" s="17">
        <f>AX14+AT14+AP14+AL14+AH14+AD14+Z14+V14+R14+N14+J14+F14</f>
        <v>0</v>
      </c>
      <c r="BE14" s="17">
        <f t="shared" si="4"/>
        <v>0</v>
      </c>
      <c r="BF14" s="49">
        <f t="shared" si="3"/>
        <v>12</v>
      </c>
      <c r="BG14" s="49" t="e">
        <f>BE14-#REF!</f>
        <v>#REF!</v>
      </c>
    </row>
    <row r="15" spans="1:59" ht="44.65" customHeight="1">
      <c r="A15" s="23">
        <v>7</v>
      </c>
      <c r="B15" s="152" t="s">
        <v>101</v>
      </c>
      <c r="C15" s="138" t="s">
        <v>8</v>
      </c>
      <c r="D15" s="10"/>
      <c r="E15" s="28"/>
      <c r="F15" s="28"/>
      <c r="G15" s="35"/>
      <c r="H15" s="135"/>
      <c r="I15" s="28"/>
      <c r="J15" s="28"/>
      <c r="K15" s="35"/>
      <c r="L15" s="135"/>
      <c r="M15" s="28"/>
      <c r="N15" s="28"/>
      <c r="O15" s="35"/>
      <c r="P15" s="135"/>
      <c r="Q15" s="32"/>
      <c r="R15" s="32"/>
      <c r="S15" s="36"/>
      <c r="T15" s="135"/>
      <c r="U15" s="28"/>
      <c r="V15" s="28"/>
      <c r="W15" s="35"/>
      <c r="X15" s="135"/>
      <c r="Y15" s="28"/>
      <c r="Z15" s="28"/>
      <c r="AA15" s="35"/>
      <c r="AB15" s="135"/>
      <c r="AC15" s="28"/>
      <c r="AD15" s="28"/>
      <c r="AE15" s="35"/>
      <c r="AF15" s="135"/>
      <c r="AG15" s="28"/>
      <c r="AH15" s="28"/>
      <c r="AI15" s="35"/>
      <c r="AJ15" s="135"/>
      <c r="AK15" s="15"/>
      <c r="AL15" s="15"/>
      <c r="AM15" s="56"/>
      <c r="AN15" s="135" t="s">
        <v>66</v>
      </c>
      <c r="AO15" s="41"/>
      <c r="AP15" s="41"/>
      <c r="AQ15" s="29"/>
      <c r="AR15" s="135" t="s">
        <v>36</v>
      </c>
      <c r="AS15" s="41"/>
      <c r="AT15" s="41"/>
      <c r="AU15" s="35"/>
      <c r="AV15" s="135" t="s">
        <v>36</v>
      </c>
      <c r="AW15" s="28"/>
      <c r="AX15" s="28"/>
      <c r="AY15" s="35"/>
      <c r="AZ15" s="59">
        <f t="shared" si="0"/>
        <v>2.5</v>
      </c>
      <c r="BA15" s="34">
        <f t="shared" si="1"/>
        <v>0</v>
      </c>
      <c r="BB15" s="34">
        <f t="shared" si="2"/>
        <v>0</v>
      </c>
      <c r="BC15" s="17"/>
      <c r="BD15" s="17"/>
      <c r="BE15" s="17"/>
      <c r="BF15" s="49"/>
      <c r="BG15" s="49"/>
    </row>
    <row r="16" spans="1:59" ht="44.65" customHeight="1">
      <c r="A16" s="23">
        <v>8</v>
      </c>
      <c r="B16" s="151" t="s">
        <v>18</v>
      </c>
      <c r="C16" s="138" t="s">
        <v>8</v>
      </c>
      <c r="D16" s="10" t="s">
        <v>36</v>
      </c>
      <c r="E16" s="28">
        <v>1332000</v>
      </c>
      <c r="F16" s="28">
        <v>1332000</v>
      </c>
      <c r="G16" s="35"/>
      <c r="H16" s="136" t="s">
        <v>36</v>
      </c>
      <c r="I16" s="28"/>
      <c r="J16" s="28"/>
      <c r="K16" s="35"/>
      <c r="L16" s="136" t="s">
        <v>36</v>
      </c>
      <c r="M16" s="28"/>
      <c r="N16" s="28"/>
      <c r="O16" s="35"/>
      <c r="P16" s="136" t="s">
        <v>36</v>
      </c>
      <c r="Q16" s="32"/>
      <c r="R16" s="32"/>
      <c r="S16" s="36"/>
      <c r="T16" s="136" t="s">
        <v>36</v>
      </c>
      <c r="U16" s="28"/>
      <c r="V16" s="28"/>
      <c r="W16" s="35"/>
      <c r="X16" s="136" t="s">
        <v>36</v>
      </c>
      <c r="Y16" s="28"/>
      <c r="Z16" s="28"/>
      <c r="AA16" s="35"/>
      <c r="AB16" s="136" t="s">
        <v>36</v>
      </c>
      <c r="AC16" s="28"/>
      <c r="AD16" s="28"/>
      <c r="AE16" s="35"/>
      <c r="AF16" s="136" t="s">
        <v>36</v>
      </c>
      <c r="AG16" s="28"/>
      <c r="AH16" s="28"/>
      <c r="AI16" s="35"/>
      <c r="AJ16" s="135"/>
      <c r="AK16" s="15"/>
      <c r="AL16" s="15"/>
      <c r="AM16" s="56"/>
      <c r="AN16" s="135"/>
      <c r="AO16" s="41"/>
      <c r="AP16" s="41"/>
      <c r="AQ16" s="29"/>
      <c r="AR16" s="135"/>
      <c r="AS16" s="41"/>
      <c r="AT16" s="41"/>
      <c r="AU16" s="35"/>
      <c r="AV16" s="135"/>
      <c r="AW16" s="28"/>
      <c r="AX16" s="28"/>
      <c r="AY16" s="29"/>
      <c r="AZ16" s="58">
        <f t="shared" si="0"/>
        <v>8</v>
      </c>
      <c r="BA16" s="34">
        <f t="shared" si="1"/>
        <v>0</v>
      </c>
      <c r="BB16" s="34">
        <f t="shared" si="2"/>
        <v>0</v>
      </c>
      <c r="BC16" s="17">
        <f>AW16+AS16+AO16+AK16+AG16+AC16+Y16+U16+Q16+M16+I16+E16</f>
        <v>1332000</v>
      </c>
      <c r="BD16" s="17">
        <f>AX16+AT16+AP16+AL16+AH16+AD16+Z16+V16+R16+N16+J16+F16</f>
        <v>1332000</v>
      </c>
      <c r="BE16" s="17">
        <f>AY16+AU16+AQ16+AM16+AI16+AE16+AA16+W16+S16+O16+K16+G16</f>
        <v>0</v>
      </c>
      <c r="BF16" s="49">
        <f>AZ16+BA16</f>
        <v>8</v>
      </c>
      <c r="BG16" s="49" t="e">
        <f>BE16-#REF!</f>
        <v>#REF!</v>
      </c>
    </row>
    <row r="17" spans="1:256" ht="31.9" customHeight="1">
      <c r="A17" s="21"/>
      <c r="B17" s="11" t="s">
        <v>39</v>
      </c>
      <c r="C17" s="30">
        <f t="shared" ref="C17:AH17" si="5">SUM(C9:C14)</f>
        <v>0</v>
      </c>
      <c r="D17" s="30">
        <f t="shared" si="5"/>
        <v>0</v>
      </c>
      <c r="E17" s="31">
        <f t="shared" si="5"/>
        <v>6534000</v>
      </c>
      <c r="F17" s="31">
        <f t="shared" si="5"/>
        <v>6534000</v>
      </c>
      <c r="G17" s="31">
        <f t="shared" si="5"/>
        <v>5496000</v>
      </c>
      <c r="H17" s="31">
        <f t="shared" si="5"/>
        <v>0</v>
      </c>
      <c r="I17" s="31">
        <f t="shared" si="5"/>
        <v>0</v>
      </c>
      <c r="J17" s="31">
        <f t="shared" si="5"/>
        <v>0</v>
      </c>
      <c r="K17" s="31">
        <f t="shared" si="5"/>
        <v>0</v>
      </c>
      <c r="L17" s="31">
        <f t="shared" si="5"/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  <c r="AA17" s="31">
        <f t="shared" si="5"/>
        <v>0</v>
      </c>
      <c r="AB17" s="31">
        <f t="shared" si="5"/>
        <v>0</v>
      </c>
      <c r="AC17" s="31">
        <f t="shared" si="5"/>
        <v>0</v>
      </c>
      <c r="AD17" s="31">
        <f t="shared" si="5"/>
        <v>0</v>
      </c>
      <c r="AE17" s="31">
        <f t="shared" si="5"/>
        <v>10232000</v>
      </c>
      <c r="AF17" s="31">
        <f t="shared" si="5"/>
        <v>0</v>
      </c>
      <c r="AG17" s="31">
        <f t="shared" si="5"/>
        <v>0</v>
      </c>
      <c r="AH17" s="31">
        <f t="shared" si="5"/>
        <v>0</v>
      </c>
      <c r="AI17" s="31">
        <f t="shared" ref="AI17:AY17" si="6">SUM(AI9:AI14)</f>
        <v>3936000</v>
      </c>
      <c r="AJ17" s="31">
        <f t="shared" si="6"/>
        <v>0</v>
      </c>
      <c r="AK17" s="31">
        <f t="shared" si="6"/>
        <v>0</v>
      </c>
      <c r="AL17" s="31">
        <f t="shared" si="6"/>
        <v>0</v>
      </c>
      <c r="AM17" s="31">
        <f t="shared" si="6"/>
        <v>6296000</v>
      </c>
      <c r="AN17" s="31">
        <f t="shared" si="6"/>
        <v>0</v>
      </c>
      <c r="AO17" s="31">
        <f t="shared" si="6"/>
        <v>0</v>
      </c>
      <c r="AP17" s="31">
        <f t="shared" si="6"/>
        <v>0</v>
      </c>
      <c r="AQ17" s="31">
        <f t="shared" si="6"/>
        <v>0</v>
      </c>
      <c r="AR17" s="31">
        <f t="shared" si="6"/>
        <v>0</v>
      </c>
      <c r="AS17" s="31">
        <f t="shared" si="6"/>
        <v>0</v>
      </c>
      <c r="AT17" s="31">
        <f t="shared" si="6"/>
        <v>0</v>
      </c>
      <c r="AU17" s="31">
        <f t="shared" si="6"/>
        <v>0</v>
      </c>
      <c r="AV17" s="31">
        <f t="shared" si="6"/>
        <v>0</v>
      </c>
      <c r="AW17" s="31">
        <f t="shared" si="6"/>
        <v>0</v>
      </c>
      <c r="AX17" s="31">
        <f t="shared" si="6"/>
        <v>0</v>
      </c>
      <c r="AY17" s="31">
        <f t="shared" si="6"/>
        <v>0</v>
      </c>
      <c r="AZ17" s="31">
        <f t="shared" ref="AZ17:BE17" si="7">SUM(AZ9:AZ16)</f>
        <v>72.5</v>
      </c>
      <c r="BA17" s="31">
        <f t="shared" si="7"/>
        <v>5</v>
      </c>
      <c r="BB17" s="31">
        <f t="shared" si="7"/>
        <v>0</v>
      </c>
      <c r="BC17" s="31">
        <f t="shared" si="7"/>
        <v>7866000</v>
      </c>
      <c r="BD17" s="31">
        <f t="shared" si="7"/>
        <v>7866000</v>
      </c>
      <c r="BE17" s="31">
        <f t="shared" si="7"/>
        <v>25960000</v>
      </c>
      <c r="BF17" s="49"/>
      <c r="BG17" s="49"/>
    </row>
    <row r="18" spans="1:256" ht="11.65" customHeight="1">
      <c r="A18" s="39"/>
      <c r="D18" s="63"/>
      <c r="E18" s="63"/>
      <c r="F18" s="63"/>
      <c r="G18" s="63"/>
      <c r="H18" s="63"/>
      <c r="I18" s="63"/>
      <c r="J18" s="63"/>
      <c r="K18" s="63"/>
      <c r="L18" s="63"/>
      <c r="M18" s="63"/>
      <c r="O18" s="63"/>
      <c r="P18" s="63"/>
      <c r="Q18" s="63"/>
      <c r="R18" s="63"/>
      <c r="S18" s="63"/>
      <c r="T18" s="63"/>
      <c r="U18" s="63"/>
    </row>
    <row r="19" spans="1:256" s="5" customFormat="1" ht="20.25">
      <c r="A19" s="344" t="s">
        <v>9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6"/>
      <c r="AG19" s="66"/>
      <c r="AH19" s="66"/>
      <c r="AI19" s="344" t="s">
        <v>40</v>
      </c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67"/>
      <c r="BA19" s="67"/>
      <c r="BB19" s="67"/>
      <c r="BC19" s="67"/>
      <c r="BD19" s="67"/>
      <c r="BE19" s="67"/>
      <c r="BF19" s="66"/>
      <c r="BG19" s="66"/>
      <c r="BH19" s="67"/>
      <c r="BI19" s="67"/>
      <c r="BJ19" s="66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72" customFormat="1" ht="18" customHeight="1">
      <c r="A20" s="68"/>
      <c r="B20" s="68"/>
      <c r="C20" s="68"/>
      <c r="D20" s="68"/>
      <c r="E20" s="68"/>
      <c r="F20" s="69"/>
      <c r="G20" s="68"/>
      <c r="H20" s="68"/>
      <c r="I20" s="68"/>
      <c r="J20" s="69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9"/>
      <c r="AA20" s="68"/>
      <c r="AB20" s="70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9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71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72" customFormat="1" ht="18.600000000000001" customHeight="1">
      <c r="A21" s="68"/>
      <c r="B21" s="68"/>
      <c r="C21" s="68"/>
      <c r="D21" s="68"/>
      <c r="E21" s="68"/>
      <c r="F21" s="69"/>
      <c r="G21" s="68"/>
      <c r="H21" s="68"/>
      <c r="I21" s="68"/>
      <c r="J21" s="69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9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72" customFormat="1" ht="21" customHeight="1">
      <c r="A22" s="68"/>
      <c r="B22" s="68"/>
      <c r="C22" s="68"/>
      <c r="D22" s="68"/>
      <c r="E22" s="68"/>
      <c r="F22" s="69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9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75" customFormat="1" ht="40.5" customHeight="1">
      <c r="A23" s="73"/>
      <c r="B23" s="66"/>
      <c r="C23" s="73"/>
      <c r="D23" s="73"/>
      <c r="E23" s="73"/>
      <c r="F23" s="74"/>
      <c r="G23" s="73"/>
      <c r="H23" s="73"/>
      <c r="I23" s="73"/>
      <c r="J23" s="74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4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5" customFormat="1" ht="36" customHeight="1">
      <c r="A24" s="344" t="s">
        <v>99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67"/>
      <c r="O24" s="66"/>
      <c r="P24" s="66"/>
      <c r="Q24" s="67"/>
      <c r="R24" s="66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6"/>
      <c r="AG24" s="66"/>
      <c r="AH24" s="66"/>
      <c r="AI24" s="344" t="s">
        <v>108</v>
      </c>
      <c r="AJ24" s="344"/>
      <c r="AK24" s="344"/>
      <c r="AL24" s="344"/>
      <c r="AM24" s="344"/>
      <c r="AN24" s="344"/>
      <c r="AO24" s="344"/>
      <c r="AP24" s="344"/>
      <c r="AQ24" s="344"/>
      <c r="AR24" s="344"/>
      <c r="AS24" s="344"/>
      <c r="AT24" s="344"/>
      <c r="AU24" s="344"/>
      <c r="AV24" s="344"/>
      <c r="AW24" s="344"/>
      <c r="AX24" s="344"/>
      <c r="AY24" s="344"/>
      <c r="AZ24" s="67"/>
      <c r="BA24" s="67"/>
      <c r="BB24" s="67"/>
      <c r="BC24" s="67"/>
      <c r="BD24" s="66"/>
      <c r="BE24" s="67"/>
      <c r="BF24" s="66"/>
      <c r="BG24" s="66"/>
      <c r="BH24" s="66"/>
      <c r="BI24" s="66"/>
      <c r="BJ24" s="66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ht="17.25" customHeight="1">
      <c r="A25" s="53"/>
      <c r="B25" s="53"/>
      <c r="C25" s="54"/>
      <c r="D25" s="54"/>
      <c r="E25" s="54"/>
      <c r="F25" s="55"/>
      <c r="G25" s="54"/>
      <c r="H25" s="54"/>
      <c r="I25" s="54"/>
      <c r="J25" s="55"/>
      <c r="K25" s="54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</row>
    <row r="26" spans="1:256">
      <c r="A26" s="51"/>
      <c r="B26" s="50"/>
      <c r="C26" s="51"/>
      <c r="D26" s="51"/>
      <c r="E26" s="51"/>
      <c r="F26" s="52"/>
      <c r="G26" s="51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</row>
    <row r="31" spans="1:256">
      <c r="B31" s="6"/>
    </row>
  </sheetData>
  <mergeCells count="74">
    <mergeCell ref="T6:W6"/>
    <mergeCell ref="X6:AA6"/>
    <mergeCell ref="AF7:AF8"/>
    <mergeCell ref="AZ1:BE2"/>
    <mergeCell ref="AH7:AH8"/>
    <mergeCell ref="A4:BE4"/>
    <mergeCell ref="AA7:AA8"/>
    <mergeCell ref="D7:D8"/>
    <mergeCell ref="AQ7:AQ8"/>
    <mergeCell ref="V7:V8"/>
    <mergeCell ref="AG7:AG8"/>
    <mergeCell ref="L6:O6"/>
    <mergeCell ref="L7:L8"/>
    <mergeCell ref="C6:C8"/>
    <mergeCell ref="D6:G6"/>
    <mergeCell ref="H6:K6"/>
    <mergeCell ref="M7:M8"/>
    <mergeCell ref="AR7:AR8"/>
    <mergeCell ref="AD7:AD8"/>
    <mergeCell ref="AI24:AY24"/>
    <mergeCell ref="AK7:AK8"/>
    <mergeCell ref="Y7:Y8"/>
    <mergeCell ref="Z7:Z8"/>
    <mergeCell ref="A19:L19"/>
    <mergeCell ref="A24:M24"/>
    <mergeCell ref="AL7:AL8"/>
    <mergeCell ref="AY7:AY8"/>
    <mergeCell ref="AI7:AI8"/>
    <mergeCell ref="U7:U8"/>
    <mergeCell ref="W7:W8"/>
    <mergeCell ref="AM7:AM8"/>
    <mergeCell ref="E7:E8"/>
    <mergeCell ref="G7:G8"/>
    <mergeCell ref="F7:F8"/>
    <mergeCell ref="AP7:AP8"/>
    <mergeCell ref="A6:A8"/>
    <mergeCell ref="B6:B8"/>
    <mergeCell ref="AI19:AY19"/>
    <mergeCell ref="AB6:AE6"/>
    <mergeCell ref="A1:H1"/>
    <mergeCell ref="A2:H2"/>
    <mergeCell ref="AB7:AB8"/>
    <mergeCell ref="I7:I8"/>
    <mergeCell ref="H7:H8"/>
    <mergeCell ref="J7:J8"/>
    <mergeCell ref="K7:K8"/>
    <mergeCell ref="P7:P8"/>
    <mergeCell ref="N7:N8"/>
    <mergeCell ref="S7:S8"/>
    <mergeCell ref="Q7:Q8"/>
    <mergeCell ref="R7:R8"/>
    <mergeCell ref="O7:O8"/>
    <mergeCell ref="T7:T8"/>
    <mergeCell ref="X7:X8"/>
    <mergeCell ref="P6:S6"/>
    <mergeCell ref="AZ6:BE6"/>
    <mergeCell ref="AN6:AQ6"/>
    <mergeCell ref="AR6:AU6"/>
    <mergeCell ref="AV7:AV8"/>
    <mergeCell ref="AW7:AW8"/>
    <mergeCell ref="AU7:AU8"/>
    <mergeCell ref="AT7:AT8"/>
    <mergeCell ref="BE7:BE8"/>
    <mergeCell ref="AZ7:BB7"/>
    <mergeCell ref="AX7:AX8"/>
    <mergeCell ref="AN7:AN8"/>
    <mergeCell ref="AJ6:AM6"/>
    <mergeCell ref="AV6:AY6"/>
    <mergeCell ref="AS7:AS8"/>
    <mergeCell ref="AO7:AO8"/>
    <mergeCell ref="AC7:AC8"/>
    <mergeCell ref="AE7:AE8"/>
    <mergeCell ref="AF6:AI6"/>
    <mergeCell ref="AJ7:AJ8"/>
  </mergeCells>
  <pageMargins left="0.37" right="0.2" top="0.47" bottom="0.28000000000000003" header="0.2" footer="0.3"/>
  <pageSetup paperSize="9" scale="6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39"/>
  <sheetViews>
    <sheetView topLeftCell="A7" workbookViewId="0">
      <selection activeCell="G20" sqref="G20"/>
    </sheetView>
  </sheetViews>
  <sheetFormatPr defaultRowHeight="15"/>
  <cols>
    <col min="1" max="1" width="3.625" customWidth="1"/>
    <col min="2" max="2" width="15.75" style="79" customWidth="1"/>
    <col min="3" max="6" width="5" customWidth="1"/>
    <col min="7" max="10" width="4.75" customWidth="1"/>
    <col min="11" max="11" width="3.5" customWidth="1"/>
    <col min="12" max="12" width="4.5" customWidth="1"/>
    <col min="13" max="13" width="7.75" customWidth="1"/>
    <col min="14" max="14" width="16.25" customWidth="1"/>
    <col min="15" max="15" width="5.75" customWidth="1"/>
    <col min="16" max="16" width="36.5" customWidth="1"/>
  </cols>
  <sheetData>
    <row r="1" spans="1:17" s="3" customFormat="1" ht="14.25" customHeight="1">
      <c r="A1" s="342" t="s">
        <v>43</v>
      </c>
      <c r="B1" s="342"/>
      <c r="C1" s="342"/>
      <c r="D1" s="342"/>
      <c r="E1" s="342"/>
      <c r="F1" s="342"/>
      <c r="G1" s="342"/>
      <c r="H1" s="342"/>
      <c r="I1" s="13"/>
      <c r="J1" s="13"/>
      <c r="K1" s="13"/>
      <c r="L1" s="13"/>
    </row>
    <row r="2" spans="1:17" s="3" customFormat="1" ht="14.25" customHeight="1">
      <c r="A2" s="343" t="str">
        <f>'[65]THXL&amp;TLCLchua chi (QT cuối năm)'!A2</f>
        <v>PHÒNG TỔ CHỨC LAO ĐỘNG</v>
      </c>
      <c r="B2" s="343"/>
      <c r="C2" s="343"/>
      <c r="D2" s="343"/>
      <c r="E2" s="343"/>
      <c r="F2" s="343"/>
      <c r="G2" s="343"/>
      <c r="H2" s="343"/>
      <c r="I2" s="137"/>
      <c r="J2" s="137"/>
      <c r="K2" s="137"/>
      <c r="L2" s="137"/>
      <c r="M2" s="4"/>
    </row>
    <row r="3" spans="1:17" s="3" customFormat="1" ht="16.5" customHeight="1">
      <c r="A3" s="13"/>
      <c r="B3" s="80"/>
    </row>
    <row r="4" spans="1:17" s="3" customFormat="1" ht="29.25" customHeight="1">
      <c r="A4" s="355" t="s">
        <v>118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84" t="s">
        <v>67</v>
      </c>
    </row>
    <row r="5" spans="1:17" s="3" customFormat="1" ht="9.75" customHeight="1">
      <c r="A5" s="65"/>
      <c r="B5" s="81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s="12" customFormat="1" ht="15.75">
      <c r="A6" s="12" t="s">
        <v>44</v>
      </c>
      <c r="B6" s="9" t="s">
        <v>119</v>
      </c>
      <c r="J6" s="358">
        <f>M22</f>
        <v>25960000</v>
      </c>
      <c r="K6" s="358"/>
      <c r="L6" s="358"/>
      <c r="M6" s="77" t="s">
        <v>45</v>
      </c>
    </row>
    <row r="7" spans="1:17" s="12" customFormat="1" ht="15.75" customHeight="1">
      <c r="A7" s="12" t="s">
        <v>46</v>
      </c>
      <c r="B7" s="9" t="s">
        <v>120</v>
      </c>
      <c r="J7" s="357">
        <f>D22</f>
        <v>72.5</v>
      </c>
      <c r="K7" s="357"/>
      <c r="L7" s="357"/>
      <c r="M7" s="77" t="s">
        <v>47</v>
      </c>
    </row>
    <row r="8" spans="1:17" s="8" customFormat="1" ht="15.75" customHeight="1">
      <c r="A8" s="12" t="s">
        <v>48</v>
      </c>
      <c r="B8" s="9" t="s">
        <v>97</v>
      </c>
      <c r="J8" s="356">
        <f>J6/J7</f>
        <v>358068.96551724139</v>
      </c>
      <c r="K8" s="356"/>
      <c r="L8" s="356"/>
      <c r="M8" s="77" t="s">
        <v>45</v>
      </c>
    </row>
    <row r="9" spans="1:17" s="8" customFormat="1" ht="15.75" customHeight="1">
      <c r="A9" s="12" t="s">
        <v>49</v>
      </c>
      <c r="B9" s="9" t="s">
        <v>121</v>
      </c>
      <c r="M9" s="77"/>
      <c r="N9" s="78"/>
      <c r="O9" s="77"/>
    </row>
    <row r="10" spans="1:17" s="8" customFormat="1" ht="15.75" customHeight="1">
      <c r="A10" s="12"/>
      <c r="B10" s="362" t="s">
        <v>98</v>
      </c>
      <c r="C10" s="362"/>
    </row>
    <row r="11" spans="1:17" s="60" customFormat="1" ht="6.6" customHeight="1">
      <c r="A11" s="61"/>
      <c r="B11" s="82"/>
      <c r="M11" s="25"/>
      <c r="N11" s="25"/>
      <c r="P11" s="25"/>
    </row>
    <row r="12" spans="1:17" s="83" customFormat="1" ht="21.75" customHeight="1">
      <c r="A12" s="337" t="s">
        <v>2</v>
      </c>
      <c r="B12" s="337" t="s">
        <v>0</v>
      </c>
      <c r="C12" s="337" t="s">
        <v>50</v>
      </c>
      <c r="D12" s="335" t="s">
        <v>51</v>
      </c>
      <c r="E12" s="366"/>
      <c r="F12" s="366"/>
      <c r="G12" s="352" t="s">
        <v>74</v>
      </c>
      <c r="H12" s="352"/>
      <c r="I12" s="352" t="s">
        <v>75</v>
      </c>
      <c r="J12" s="352"/>
      <c r="K12" s="353" t="s">
        <v>76</v>
      </c>
      <c r="L12" s="352" t="s">
        <v>77</v>
      </c>
      <c r="M12" s="337" t="s">
        <v>122</v>
      </c>
      <c r="N12" s="337" t="s">
        <v>117</v>
      </c>
      <c r="O12" s="337" t="s">
        <v>52</v>
      </c>
      <c r="P12" s="363"/>
    </row>
    <row r="13" spans="1:17" s="83" customFormat="1" ht="61.15" customHeight="1">
      <c r="A13" s="338"/>
      <c r="B13" s="338"/>
      <c r="C13" s="338"/>
      <c r="D13" s="76" t="s">
        <v>53</v>
      </c>
      <c r="E13" s="76" t="s">
        <v>54</v>
      </c>
      <c r="F13" s="76" t="s">
        <v>55</v>
      </c>
      <c r="G13" s="100" t="s">
        <v>79</v>
      </c>
      <c r="H13" s="100" t="s">
        <v>80</v>
      </c>
      <c r="I13" s="100" t="s">
        <v>79</v>
      </c>
      <c r="J13" s="100" t="s">
        <v>80</v>
      </c>
      <c r="K13" s="354"/>
      <c r="L13" s="352"/>
      <c r="M13" s="338"/>
      <c r="N13" s="338"/>
      <c r="O13" s="338"/>
      <c r="P13" s="363"/>
    </row>
    <row r="14" spans="1:17" s="60" customFormat="1" ht="25.15" customHeight="1">
      <c r="A14" s="138">
        <v>1</v>
      </c>
      <c r="B14" s="141" t="s">
        <v>57</v>
      </c>
      <c r="C14" s="138">
        <f t="shared" ref="C14:C21" si="0">D14+E14+F14</f>
        <v>12</v>
      </c>
      <c r="D14" s="138">
        <f>'CL&amp; ĐGXLCL '!AZ9</f>
        <v>9</v>
      </c>
      <c r="E14" s="138">
        <f>'CL&amp; ĐGXLCL '!BA9</f>
        <v>3</v>
      </c>
      <c r="F14" s="138">
        <f>'CL&amp; ĐGXLCL '!BB9</f>
        <v>0</v>
      </c>
      <c r="G14" s="142" t="e">
        <f>#REF!</f>
        <v>#REF!</v>
      </c>
      <c r="H14" s="142" t="e">
        <f>#REF!</f>
        <v>#REF!</v>
      </c>
      <c r="I14" s="142" t="e">
        <f>#REF!</f>
        <v>#REF!</v>
      </c>
      <c r="J14" s="142" t="e">
        <f>#REF!</f>
        <v>#REF!</v>
      </c>
      <c r="K14" s="142" t="e">
        <f>#REF!</f>
        <v>#REF!</v>
      </c>
      <c r="L14" s="142" t="e">
        <f>#REF!</f>
        <v>#REF!</v>
      </c>
      <c r="M14" s="142">
        <v>3223000</v>
      </c>
      <c r="N14" s="139"/>
      <c r="O14" s="146"/>
      <c r="P14" s="150">
        <f>$J$8*D14</f>
        <v>3222620.6896551726</v>
      </c>
      <c r="Q14" s="60" t="e">
        <f>#REF!*D14-M14</f>
        <v>#REF!</v>
      </c>
    </row>
    <row r="15" spans="1:17" s="60" customFormat="1" ht="25.15" customHeight="1">
      <c r="A15" s="23">
        <v>2</v>
      </c>
      <c r="B15" s="141" t="s">
        <v>16</v>
      </c>
      <c r="C15" s="138">
        <f t="shared" si="0"/>
        <v>12</v>
      </c>
      <c r="D15" s="138">
        <f>'CL&amp; ĐGXLCL '!AZ10</f>
        <v>10</v>
      </c>
      <c r="E15" s="138">
        <f>'CL&amp; ĐGXLCL '!BA10</f>
        <v>2</v>
      </c>
      <c r="F15" s="138">
        <f>'CL&amp; ĐGXLCL '!BB10</f>
        <v>0</v>
      </c>
      <c r="G15" s="142" t="e">
        <f>#REF!</f>
        <v>#REF!</v>
      </c>
      <c r="H15" s="142" t="e">
        <f>#REF!</f>
        <v>#REF!</v>
      </c>
      <c r="I15" s="142" t="e">
        <f>#REF!</f>
        <v>#REF!</v>
      </c>
      <c r="J15" s="142" t="e">
        <f>#REF!</f>
        <v>#REF!</v>
      </c>
      <c r="K15" s="142" t="e">
        <f>#REF!</f>
        <v>#REF!</v>
      </c>
      <c r="L15" s="142" t="e">
        <f>#REF!</f>
        <v>#REF!</v>
      </c>
      <c r="M15" s="142">
        <v>3581000</v>
      </c>
      <c r="N15" s="139"/>
      <c r="O15" s="147"/>
      <c r="P15" s="150">
        <f t="shared" ref="P15:P21" si="1">$J$8*D15</f>
        <v>3580689.6551724141</v>
      </c>
      <c r="Q15" s="60" t="e">
        <f>#REF!*D15-M15</f>
        <v>#REF!</v>
      </c>
    </row>
    <row r="16" spans="1:17" s="60" customFormat="1" ht="25.15" customHeight="1">
      <c r="A16" s="138">
        <v>3</v>
      </c>
      <c r="B16" s="141" t="s">
        <v>17</v>
      </c>
      <c r="C16" s="138">
        <f t="shared" si="0"/>
        <v>12</v>
      </c>
      <c r="D16" s="138">
        <f>'CL&amp; ĐGXLCL '!AZ11</f>
        <v>12</v>
      </c>
      <c r="E16" s="138">
        <f>'CL&amp; ĐGXLCL '!BA11</f>
        <v>0</v>
      </c>
      <c r="F16" s="138">
        <f>'CL&amp; ĐGXLCL '!BB11</f>
        <v>0</v>
      </c>
      <c r="G16" s="142" t="e">
        <f>#REF!</f>
        <v>#REF!</v>
      </c>
      <c r="H16" s="142" t="e">
        <f>#REF!</f>
        <v>#REF!</v>
      </c>
      <c r="I16" s="142" t="e">
        <f>#REF!</f>
        <v>#REF!</v>
      </c>
      <c r="J16" s="142" t="e">
        <f>#REF!</f>
        <v>#REF!</v>
      </c>
      <c r="K16" s="142" t="e">
        <f>#REF!</f>
        <v>#REF!</v>
      </c>
      <c r="L16" s="142" t="e">
        <f>#REF!</f>
        <v>#REF!</v>
      </c>
      <c r="M16" s="142">
        <v>4297000</v>
      </c>
      <c r="N16" s="139"/>
      <c r="O16" s="147"/>
      <c r="P16" s="150">
        <f t="shared" si="1"/>
        <v>4296827.5862068962</v>
      </c>
      <c r="Q16" s="60" t="e">
        <f>#REF!*D16-M16</f>
        <v>#REF!</v>
      </c>
    </row>
    <row r="17" spans="1:17" s="60" customFormat="1" ht="25.15" customHeight="1">
      <c r="A17" s="23">
        <v>4</v>
      </c>
      <c r="B17" s="141" t="s">
        <v>99</v>
      </c>
      <c r="C17" s="138">
        <f t="shared" si="0"/>
        <v>7</v>
      </c>
      <c r="D17" s="138">
        <f>'CL&amp; ĐGXLCL '!AZ12</f>
        <v>7</v>
      </c>
      <c r="E17" s="138">
        <f>'CL&amp; ĐGXLCL '!BA12</f>
        <v>0</v>
      </c>
      <c r="F17" s="138">
        <f>'CL&amp; ĐGXLCL '!BB12</f>
        <v>0</v>
      </c>
      <c r="G17" s="142" t="e">
        <f>#REF!</f>
        <v>#REF!</v>
      </c>
      <c r="H17" s="142" t="e">
        <f>#REF!</f>
        <v>#REF!</v>
      </c>
      <c r="I17" s="142" t="e">
        <f>#REF!</f>
        <v>#REF!</v>
      </c>
      <c r="J17" s="142" t="e">
        <f>#REF!</f>
        <v>#REF!</v>
      </c>
      <c r="K17" s="142" t="e">
        <f>#REF!</f>
        <v>#REF!</v>
      </c>
      <c r="L17" s="142" t="e">
        <f>#REF!</f>
        <v>#REF!</v>
      </c>
      <c r="M17" s="142">
        <v>2506000</v>
      </c>
      <c r="N17" s="139"/>
      <c r="O17" s="145" t="s">
        <v>114</v>
      </c>
      <c r="P17" s="150">
        <f t="shared" si="1"/>
        <v>2506482.7586206896</v>
      </c>
      <c r="Q17" s="60" t="e">
        <f>#REF!*D17-M17</f>
        <v>#REF!</v>
      </c>
    </row>
    <row r="18" spans="1:17" s="60" customFormat="1" ht="25.15" customHeight="1">
      <c r="A18" s="138">
        <v>5</v>
      </c>
      <c r="B18" s="144" t="s">
        <v>41</v>
      </c>
      <c r="C18" s="138">
        <f t="shared" si="0"/>
        <v>12</v>
      </c>
      <c r="D18" s="138">
        <f>'CL&amp; ĐGXLCL '!AZ13</f>
        <v>12</v>
      </c>
      <c r="E18" s="138">
        <f>'CL&amp; ĐGXLCL '!BA13</f>
        <v>0</v>
      </c>
      <c r="F18" s="138">
        <f>'CL&amp; ĐGXLCL '!BB13</f>
        <v>0</v>
      </c>
      <c r="G18" s="142" t="e">
        <f>#REF!</f>
        <v>#REF!</v>
      </c>
      <c r="H18" s="142" t="e">
        <f>#REF!</f>
        <v>#REF!</v>
      </c>
      <c r="I18" s="142" t="e">
        <f>#REF!</f>
        <v>#REF!</v>
      </c>
      <c r="J18" s="142" t="e">
        <f>#REF!</f>
        <v>#REF!</v>
      </c>
      <c r="K18" s="142" t="e">
        <f>#REF!</f>
        <v>#REF!</v>
      </c>
      <c r="L18" s="142" t="e">
        <f>#REF!</f>
        <v>#REF!</v>
      </c>
      <c r="M18" s="142">
        <v>4297000</v>
      </c>
      <c r="N18" s="139"/>
      <c r="O18" s="145"/>
      <c r="P18" s="150">
        <f t="shared" si="1"/>
        <v>4296827.5862068962</v>
      </c>
      <c r="Q18" s="60" t="e">
        <f>#REF!*D18-M18</f>
        <v>#REF!</v>
      </c>
    </row>
    <row r="19" spans="1:17" s="60" customFormat="1" ht="25.15" customHeight="1">
      <c r="A19" s="23">
        <v>6</v>
      </c>
      <c r="B19" s="57" t="s">
        <v>70</v>
      </c>
      <c r="C19" s="138">
        <f t="shared" si="0"/>
        <v>12</v>
      </c>
      <c r="D19" s="138">
        <f>'CL&amp; ĐGXLCL '!AZ14</f>
        <v>12</v>
      </c>
      <c r="E19" s="138">
        <f>'CL&amp; ĐGXLCL '!BA14</f>
        <v>0</v>
      </c>
      <c r="F19" s="138">
        <f>'CL&amp; ĐGXLCL '!BB14</f>
        <v>0</v>
      </c>
      <c r="G19" s="142" t="e">
        <f>#REF!</f>
        <v>#REF!</v>
      </c>
      <c r="H19" s="142" t="e">
        <f>#REF!</f>
        <v>#REF!</v>
      </c>
      <c r="I19" s="142" t="e">
        <f>#REF!</f>
        <v>#REF!</v>
      </c>
      <c r="J19" s="142" t="e">
        <f>#REF!</f>
        <v>#REF!</v>
      </c>
      <c r="K19" s="142" t="e">
        <f>#REF!</f>
        <v>#REF!</v>
      </c>
      <c r="L19" s="142" t="e">
        <f>#REF!</f>
        <v>#REF!</v>
      </c>
      <c r="M19" s="142">
        <v>4297000</v>
      </c>
      <c r="N19" s="139"/>
      <c r="O19" s="145"/>
      <c r="P19" s="150">
        <f t="shared" si="1"/>
        <v>4296827.5862068962</v>
      </c>
      <c r="Q19" s="60" t="e">
        <f>#REF!*D19-M19</f>
        <v>#REF!</v>
      </c>
    </row>
    <row r="20" spans="1:17" s="60" customFormat="1" ht="25.15" customHeight="1">
      <c r="A20" s="138">
        <v>7</v>
      </c>
      <c r="B20" s="144" t="s">
        <v>101</v>
      </c>
      <c r="C20" s="138">
        <f t="shared" si="0"/>
        <v>2.5</v>
      </c>
      <c r="D20" s="138">
        <f>'CL&amp; ĐGXLCL '!AZ15</f>
        <v>2.5</v>
      </c>
      <c r="E20" s="138">
        <f>'CL&amp; ĐGXLCL '!BA15</f>
        <v>0</v>
      </c>
      <c r="F20" s="138">
        <f>'CL&amp; ĐGXLCL '!BB15</f>
        <v>0</v>
      </c>
      <c r="G20" s="142" t="e">
        <f>#REF!</f>
        <v>#REF!</v>
      </c>
      <c r="H20" s="142" t="e">
        <f>#REF!</f>
        <v>#REF!</v>
      </c>
      <c r="I20" s="142" t="e">
        <f>#REF!</f>
        <v>#REF!</v>
      </c>
      <c r="J20" s="142" t="e">
        <f>#REF!</f>
        <v>#REF!</v>
      </c>
      <c r="K20" s="142" t="e">
        <f>#REF!</f>
        <v>#REF!</v>
      </c>
      <c r="L20" s="142" t="e">
        <f>#REF!</f>
        <v>#REF!</v>
      </c>
      <c r="M20" s="142">
        <v>895000</v>
      </c>
      <c r="N20" s="139"/>
      <c r="O20" s="145" t="s">
        <v>112</v>
      </c>
      <c r="P20" s="150">
        <f t="shared" si="1"/>
        <v>895172.41379310354</v>
      </c>
      <c r="Q20" s="60" t="e">
        <f>#REF!*D20-M20</f>
        <v>#REF!</v>
      </c>
    </row>
    <row r="21" spans="1:17" s="60" customFormat="1" ht="25.15" customHeight="1">
      <c r="A21" s="23">
        <v>8</v>
      </c>
      <c r="B21" s="141" t="s">
        <v>18</v>
      </c>
      <c r="C21" s="16">
        <f t="shared" si="0"/>
        <v>8</v>
      </c>
      <c r="D21" s="16">
        <f>'CL&amp; ĐGXLCL '!AZ16</f>
        <v>8</v>
      </c>
      <c r="E21" s="16">
        <f>'CL&amp; ĐGXLCL '!BA16</f>
        <v>0</v>
      </c>
      <c r="F21" s="16">
        <f>'CL&amp; ĐGXLCL '!BB16</f>
        <v>0</v>
      </c>
      <c r="G21" s="142" t="e">
        <f>#REF!</f>
        <v>#REF!</v>
      </c>
      <c r="H21" s="142" t="e">
        <f>#REF!</f>
        <v>#REF!</v>
      </c>
      <c r="I21" s="142" t="e">
        <f>#REF!</f>
        <v>#REF!</v>
      </c>
      <c r="J21" s="142" t="e">
        <f>#REF!</f>
        <v>#REF!</v>
      </c>
      <c r="K21" s="142" t="e">
        <f>#REF!</f>
        <v>#REF!</v>
      </c>
      <c r="L21" s="142" t="e">
        <f>#REF!</f>
        <v>#REF!</v>
      </c>
      <c r="M21" s="143">
        <v>2864000</v>
      </c>
      <c r="N21" s="140"/>
      <c r="O21" s="145" t="s">
        <v>113</v>
      </c>
      <c r="P21" s="150">
        <f t="shared" si="1"/>
        <v>2864551.7241379311</v>
      </c>
      <c r="Q21" s="60" t="e">
        <f>#REF!*D21-M21</f>
        <v>#REF!</v>
      </c>
    </row>
    <row r="22" spans="1:17" s="62" customFormat="1" ht="23.45" customHeight="1">
      <c r="A22" s="360" t="s">
        <v>56</v>
      </c>
      <c r="B22" s="361"/>
      <c r="C22" s="88">
        <f t="shared" ref="C22:M22" si="2">SUM(C14:C21)</f>
        <v>77.5</v>
      </c>
      <c r="D22" s="88">
        <f t="shared" si="2"/>
        <v>72.5</v>
      </c>
      <c r="E22" s="64">
        <f t="shared" si="2"/>
        <v>5</v>
      </c>
      <c r="F22" s="64">
        <f t="shared" si="2"/>
        <v>0</v>
      </c>
      <c r="G22" s="64" t="e">
        <f t="shared" si="2"/>
        <v>#REF!</v>
      </c>
      <c r="H22" s="64" t="e">
        <f t="shared" si="2"/>
        <v>#REF!</v>
      </c>
      <c r="I22" s="64" t="e">
        <f t="shared" si="2"/>
        <v>#REF!</v>
      </c>
      <c r="J22" s="64" t="e">
        <f t="shared" si="2"/>
        <v>#REF!</v>
      </c>
      <c r="K22" s="64" t="e">
        <f t="shared" si="2"/>
        <v>#REF!</v>
      </c>
      <c r="L22" s="64" t="e">
        <f t="shared" si="2"/>
        <v>#REF!</v>
      </c>
      <c r="M22" s="64">
        <f t="shared" si="2"/>
        <v>25960000</v>
      </c>
      <c r="N22" s="64"/>
      <c r="O22" s="64"/>
      <c r="P22" s="87"/>
    </row>
    <row r="23" spans="1:17" s="4" customFormat="1" ht="45" customHeight="1">
      <c r="A23" s="364" t="s">
        <v>9</v>
      </c>
      <c r="B23" s="364"/>
      <c r="C23" s="359" t="s">
        <v>115</v>
      </c>
      <c r="D23" s="359"/>
      <c r="E23" s="359"/>
      <c r="F23" s="359"/>
      <c r="G23" s="359"/>
      <c r="H23" s="359"/>
      <c r="I23" s="359"/>
      <c r="J23" s="359"/>
      <c r="K23" s="359"/>
      <c r="L23" s="359"/>
      <c r="M23" s="343" t="s">
        <v>123</v>
      </c>
      <c r="N23" s="343"/>
      <c r="O23" s="343"/>
      <c r="P23" s="18"/>
      <c r="Q23" s="18"/>
    </row>
    <row r="24" spans="1:17" s="3" customFormat="1" ht="18.600000000000001" customHeight="1">
      <c r="A24" s="148"/>
      <c r="B24" s="149"/>
      <c r="C24" s="148"/>
      <c r="D24" s="148"/>
      <c r="E24" s="148"/>
      <c r="F24" s="148"/>
      <c r="G24" s="13"/>
      <c r="H24" s="13"/>
      <c r="I24" s="13"/>
      <c r="J24" s="13"/>
      <c r="K24" s="13"/>
      <c r="L24" s="13"/>
      <c r="O24" s="8"/>
      <c r="P24" s="8"/>
      <c r="Q24" s="8"/>
    </row>
    <row r="25" spans="1:17" s="3" customFormat="1" ht="18.600000000000001" customHeight="1">
      <c r="A25" s="148"/>
      <c r="B25" s="149"/>
      <c r="C25" s="148"/>
      <c r="D25" s="148"/>
      <c r="E25" s="148"/>
      <c r="F25" s="148"/>
      <c r="G25" s="13"/>
      <c r="H25" s="13"/>
      <c r="I25" s="13"/>
      <c r="J25" s="13"/>
      <c r="K25" s="13"/>
      <c r="L25" s="13"/>
      <c r="O25" s="8"/>
      <c r="P25" s="8"/>
      <c r="Q25" s="8"/>
    </row>
    <row r="26" spans="1:17" s="3" customFormat="1" ht="12" customHeight="1">
      <c r="A26" s="148"/>
      <c r="B26" s="149"/>
      <c r="C26" s="148"/>
      <c r="D26" s="148"/>
      <c r="E26" s="148"/>
      <c r="F26" s="148"/>
      <c r="G26" s="13"/>
      <c r="H26" s="13"/>
      <c r="I26" s="13"/>
      <c r="J26" s="13"/>
      <c r="K26" s="13"/>
      <c r="L26" s="13"/>
      <c r="O26" s="8"/>
      <c r="P26" s="8"/>
      <c r="Q26" s="8"/>
    </row>
    <row r="27" spans="1:17" s="3" customFormat="1" ht="3" hidden="1" customHeight="1">
      <c r="A27" s="148"/>
      <c r="B27" s="149"/>
      <c r="C27" s="148"/>
      <c r="D27" s="148"/>
      <c r="E27" s="148"/>
      <c r="F27" s="148"/>
      <c r="G27" s="13"/>
      <c r="H27" s="13"/>
      <c r="I27" s="13"/>
      <c r="J27" s="13"/>
      <c r="K27" s="13"/>
      <c r="L27" s="13"/>
    </row>
    <row r="28" spans="1:17" s="3" customFormat="1">
      <c r="A28" s="148"/>
      <c r="B28" s="149"/>
      <c r="C28" s="148"/>
      <c r="D28" s="148"/>
      <c r="E28" s="148"/>
      <c r="F28" s="148"/>
      <c r="G28" s="13"/>
      <c r="H28" s="13"/>
      <c r="I28" s="13"/>
      <c r="J28" s="13"/>
      <c r="K28" s="13"/>
      <c r="L28" s="13"/>
    </row>
    <row r="29" spans="1:17" s="22" customFormat="1" ht="18.75">
      <c r="A29" s="365" t="s">
        <v>99</v>
      </c>
      <c r="B29" s="365"/>
      <c r="C29" s="350" t="s">
        <v>108</v>
      </c>
      <c r="D29" s="350"/>
      <c r="E29" s="350"/>
      <c r="F29" s="350"/>
      <c r="G29" s="350"/>
      <c r="H29" s="350"/>
      <c r="I29" s="350"/>
      <c r="J29" s="350"/>
      <c r="K29" s="350"/>
      <c r="L29" s="350"/>
      <c r="M29" s="350" t="s">
        <v>116</v>
      </c>
      <c r="N29" s="350"/>
      <c r="O29" s="350"/>
      <c r="P29" s="65"/>
    </row>
    <row r="30" spans="1:17" s="60" customFormat="1">
      <c r="A30" s="61"/>
      <c r="B30" s="82"/>
      <c r="M30" s="25"/>
      <c r="N30" s="25"/>
      <c r="P30" s="25"/>
    </row>
    <row r="31" spans="1:17" s="60" customFormat="1">
      <c r="A31" s="61"/>
      <c r="B31" s="82"/>
      <c r="M31" s="25"/>
      <c r="N31" s="25"/>
      <c r="P31" s="25"/>
    </row>
    <row r="32" spans="1:17" s="60" customFormat="1">
      <c r="A32" s="61"/>
      <c r="B32" s="82"/>
      <c r="M32" s="25"/>
      <c r="N32" s="25"/>
      <c r="P32" s="25"/>
    </row>
    <row r="33" spans="1:16" s="60" customFormat="1">
      <c r="A33" s="61"/>
      <c r="B33" s="82"/>
      <c r="M33" s="25"/>
      <c r="N33" s="25"/>
      <c r="P33" s="25"/>
    </row>
    <row r="34" spans="1:16" s="60" customFormat="1">
      <c r="A34" s="61"/>
      <c r="B34" s="82"/>
      <c r="M34" s="25"/>
      <c r="N34" s="25"/>
      <c r="P34" s="25"/>
    </row>
    <row r="35" spans="1:16" s="60" customFormat="1">
      <c r="A35" s="61"/>
      <c r="B35" s="82"/>
      <c r="M35" s="25"/>
      <c r="N35" s="25"/>
      <c r="P35" s="25"/>
    </row>
    <row r="36" spans="1:16" s="60" customFormat="1">
      <c r="A36" s="61"/>
      <c r="B36" s="82"/>
      <c r="M36" s="25"/>
      <c r="N36" s="25"/>
      <c r="P36" s="25"/>
    </row>
    <row r="37" spans="1:16" s="60" customFormat="1">
      <c r="A37" s="61"/>
      <c r="B37" s="82"/>
      <c r="M37" s="25"/>
      <c r="N37" s="25"/>
      <c r="P37" s="25"/>
    </row>
    <row r="38" spans="1:16" s="60" customFormat="1">
      <c r="A38" s="61"/>
      <c r="B38" s="82"/>
      <c r="M38" s="25"/>
      <c r="N38" s="25"/>
      <c r="P38" s="25"/>
    </row>
    <row r="39" spans="1:16" s="60" customFormat="1">
      <c r="A39" s="61"/>
      <c r="B39" s="82"/>
      <c r="M39" s="25"/>
      <c r="N39" s="25"/>
      <c r="P39" s="25"/>
    </row>
  </sheetData>
  <mergeCells count="26">
    <mergeCell ref="C23:L23"/>
    <mergeCell ref="C29:L29"/>
    <mergeCell ref="A22:B22"/>
    <mergeCell ref="B10:C10"/>
    <mergeCell ref="P12:P13"/>
    <mergeCell ref="A23:B23"/>
    <mergeCell ref="M23:O23"/>
    <mergeCell ref="A29:B29"/>
    <mergeCell ref="M29:O29"/>
    <mergeCell ref="G12:H12"/>
    <mergeCell ref="B12:B13"/>
    <mergeCell ref="C12:C13"/>
    <mergeCell ref="D12:F12"/>
    <mergeCell ref="M12:M13"/>
    <mergeCell ref="N12:N13"/>
    <mergeCell ref="O12:O13"/>
    <mergeCell ref="A1:H1"/>
    <mergeCell ref="A2:H2"/>
    <mergeCell ref="J8:L8"/>
    <mergeCell ref="J7:L7"/>
    <mergeCell ref="J6:L6"/>
    <mergeCell ref="I12:J12"/>
    <mergeCell ref="K12:K13"/>
    <mergeCell ref="L12:L13"/>
    <mergeCell ref="A4:O4"/>
    <mergeCell ref="A12:A13"/>
  </mergeCells>
  <printOptions horizontalCentered="1"/>
  <pageMargins left="0.34" right="0.19685039370078741" top="0.39370078740157483" bottom="0.39370078740157483" header="0.43307086614173229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T02,26</vt:lpstr>
      <vt:lpstr>XL</vt:lpstr>
      <vt:lpstr>bb tháng 13</vt:lpstr>
      <vt:lpstr>CL&amp; ĐGXLCL </vt:lpstr>
      <vt:lpstr>PPL</vt:lpstr>
      <vt:lpstr>PPL!Print_Area</vt:lpstr>
      <vt:lpstr>'T02,26'!Print_Area</vt:lpstr>
      <vt:lpstr>'bb tháng 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yen vu</cp:lastModifiedBy>
  <cp:lastPrinted>2026-03-20T01:06:44Z</cp:lastPrinted>
  <dcterms:created xsi:type="dcterms:W3CDTF">2000-03-29T11:33:30Z</dcterms:created>
  <dcterms:modified xsi:type="dcterms:W3CDTF">2026-03-25T07:25:19Z</dcterms:modified>
</cp:coreProperties>
</file>